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fileSharing readOnlyRecommended="1"/>
  <workbookPr filterPrivacy="1" defaultThemeVersion="124226"/>
  <xr:revisionPtr revIDLastSave="0" documentId="13_ncr:1_{41C0D968-1D0E-484C-8323-C24BA5A7D9F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026-03 SAC record" sheetId="9" r:id="rId1"/>
    <sheet name="control drawing" sheetId="10" r:id="rId2"/>
    <sheet name="Remington New - Old Army" sheetId="1" r:id="rId3"/>
    <sheet name="Remington New - Old Navy" sheetId="2" r:id="rId4"/>
    <sheet name="Rogers &amp; Spencer" sheetId="3" r:id="rId5"/>
    <sheet name="Colt M 1851" sheetId="4" r:id="rId6"/>
    <sheet name="Eli Whitney Navy" sheetId="7" r:id="rId7"/>
    <sheet name="Adams" sheetId="5" r:id="rId8"/>
    <sheet name="Remington analysis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9" l="1"/>
  <c r="H26" i="9"/>
  <c r="G26" i="9"/>
  <c r="F26" i="9"/>
  <c r="I29" i="8"/>
  <c r="I28" i="8"/>
  <c r="I27" i="8"/>
  <c r="I26" i="8"/>
  <c r="I25" i="8"/>
  <c r="L14" i="8"/>
  <c r="J14" i="8"/>
  <c r="H14" i="8"/>
  <c r="F14" i="8"/>
  <c r="D14" i="8"/>
  <c r="L13" i="8"/>
  <c r="J13" i="8"/>
  <c r="H13" i="8"/>
  <c r="F13" i="8"/>
  <c r="D13" i="8"/>
  <c r="L12" i="8"/>
  <c r="J12" i="8"/>
  <c r="H12" i="8"/>
  <c r="F12" i="8"/>
  <c r="D12" i="8"/>
  <c r="L11" i="8"/>
  <c r="J11" i="8"/>
  <c r="H11" i="8"/>
  <c r="F11" i="8"/>
  <c r="D11" i="8"/>
  <c r="L10" i="8"/>
  <c r="J10" i="8"/>
  <c r="H10" i="8"/>
  <c r="F10" i="8"/>
  <c r="D10" i="8"/>
  <c r="L9" i="8"/>
  <c r="J9" i="8"/>
  <c r="H9" i="8"/>
  <c r="F9" i="8"/>
  <c r="D9" i="8"/>
  <c r="L8" i="8"/>
  <c r="J8" i="8"/>
  <c r="H8" i="8"/>
  <c r="F8" i="8"/>
  <c r="D8" i="8"/>
  <c r="L7" i="8"/>
  <c r="J7" i="8"/>
  <c r="H7" i="8"/>
  <c r="F7" i="8"/>
  <c r="D7" i="8"/>
  <c r="L6" i="8"/>
  <c r="J6" i="8"/>
  <c r="H6" i="8"/>
  <c r="F6" i="8"/>
  <c r="D6" i="8"/>
  <c r="L5" i="8"/>
  <c r="J5" i="8"/>
  <c r="H5" i="8"/>
  <c r="F5" i="8"/>
  <c r="D5" i="8"/>
  <c r="L4" i="8"/>
  <c r="J4" i="8"/>
  <c r="H4" i="8"/>
  <c r="F4" i="8"/>
  <c r="D4" i="8"/>
  <c r="L3" i="8"/>
  <c r="J3" i="8"/>
  <c r="H3" i="8"/>
  <c r="F3" i="8"/>
  <c r="D3" i="8"/>
  <c r="L2" i="8"/>
  <c r="L17" i="8" s="1"/>
  <c r="J2" i="8"/>
  <c r="J16" i="8" s="1"/>
  <c r="H2" i="8"/>
  <c r="H16" i="8" s="1"/>
  <c r="F2" i="8"/>
  <c r="F18" i="8" s="1"/>
  <c r="D2" i="8"/>
  <c r="D15" i="8" s="1"/>
  <c r="F15" i="8" l="1"/>
  <c r="L16" i="8"/>
  <c r="H18" i="8"/>
  <c r="H15" i="8"/>
  <c r="D17" i="8"/>
  <c r="J18" i="8"/>
  <c r="J15" i="8"/>
  <c r="F17" i="8"/>
  <c r="L18" i="8"/>
  <c r="L15" i="8"/>
  <c r="H17" i="8"/>
  <c r="D16" i="8"/>
  <c r="J17" i="8"/>
  <c r="F16" i="8"/>
  <c r="D1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 xml:space="preserve">Auteur: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1" authorId="0" shapeId="0" xr:uid="{00000000-0006-0000-0400-000001000000}">
      <text>
        <r>
          <rPr>
            <b/>
            <sz val="9"/>
            <color indexed="81"/>
            <rFont val="Segoe UI"/>
            <family val="2"/>
          </rPr>
          <t xml:space="preserve">Auteur:
</t>
        </r>
      </text>
    </comment>
  </commentList>
</comments>
</file>

<file path=xl/sharedStrings.xml><?xml version="1.0" encoding="utf-8"?>
<sst xmlns="http://schemas.openxmlformats.org/spreadsheetml/2006/main" count="1374" uniqueCount="611">
  <si>
    <t>.</t>
  </si>
  <si>
    <t>firearm no.</t>
  </si>
  <si>
    <t>A</t>
  </si>
  <si>
    <t>B</t>
  </si>
  <si>
    <t>C</t>
  </si>
  <si>
    <t>D</t>
  </si>
  <si>
    <t>E</t>
  </si>
  <si>
    <t>owner/nat.</t>
  </si>
  <si>
    <t>Grip measurements according to grip pattern</t>
  </si>
  <si>
    <t>Military Revolver</t>
  </si>
  <si>
    <t>Remington Old Army/New Army</t>
  </si>
  <si>
    <t>Remington Old Navy/New Navy</t>
  </si>
  <si>
    <t>maker/remarks</t>
  </si>
  <si>
    <t>Colt model 1851</t>
  </si>
  <si>
    <t>Originals:</t>
  </si>
  <si>
    <t>Reproductions:</t>
  </si>
  <si>
    <t>38.0</t>
  </si>
  <si>
    <t>25.0</t>
  </si>
  <si>
    <t>57.9</t>
  </si>
  <si>
    <t>78.6</t>
  </si>
  <si>
    <t>38.3</t>
  </si>
  <si>
    <t>29.3</t>
  </si>
  <si>
    <t>30.5</t>
  </si>
  <si>
    <t>27.3</t>
  </si>
  <si>
    <t>79.0</t>
  </si>
  <si>
    <t>1445</t>
  </si>
  <si>
    <t>Hege Army Match</t>
  </si>
  <si>
    <t>99800</t>
  </si>
  <si>
    <t>G.H./D</t>
  </si>
  <si>
    <t>???</t>
  </si>
  <si>
    <t>38.8</t>
  </si>
  <si>
    <t>37.0</t>
  </si>
  <si>
    <t>26.0</t>
  </si>
  <si>
    <t>58.5</t>
  </si>
  <si>
    <t>77.5</t>
  </si>
  <si>
    <t>1029</t>
  </si>
  <si>
    <t>H-G.H./D</t>
  </si>
  <si>
    <t>31.3</t>
  </si>
  <si>
    <t>28.0</t>
  </si>
  <si>
    <t>58.0</t>
  </si>
  <si>
    <t>80.5</t>
  </si>
  <si>
    <t>73057</t>
  </si>
  <si>
    <t>35.8</t>
  </si>
  <si>
    <t>31.2</t>
  </si>
  <si>
    <t>23.8</t>
  </si>
  <si>
    <t>56.5</t>
  </si>
  <si>
    <t>76.5</t>
  </si>
  <si>
    <r>
      <t xml:space="preserve">Hege Uberti </t>
    </r>
    <r>
      <rPr>
        <sz val="9"/>
        <color theme="1"/>
        <rFont val="Calibri"/>
        <family val="2"/>
        <scheme val="minor"/>
      </rPr>
      <t>(Frankonia)</t>
    </r>
  </si>
  <si>
    <t>25.5</t>
  </si>
  <si>
    <t>55.5</t>
  </si>
  <si>
    <t>75.5</t>
  </si>
  <si>
    <t>36.0</t>
  </si>
  <si>
    <t>23.0</t>
  </si>
  <si>
    <t>55.8</t>
  </si>
  <si>
    <t>56.1</t>
  </si>
  <si>
    <t>1045/9289</t>
  </si>
  <si>
    <t>1583/9538</t>
  </si>
  <si>
    <t>both barrel length 125mm</t>
  </si>
  <si>
    <t>..</t>
  </si>
  <si>
    <t>14166</t>
  </si>
  <si>
    <t>37.5</t>
  </si>
  <si>
    <t>30.2</t>
  </si>
  <si>
    <t>21.0</t>
  </si>
  <si>
    <t>57.0</t>
  </si>
  <si>
    <t>Santa Barbara/Spain</t>
  </si>
  <si>
    <t>41.0</t>
  </si>
  <si>
    <t>26.7</t>
  </si>
  <si>
    <t>22.1</t>
  </si>
  <si>
    <t>59.7</t>
  </si>
  <si>
    <t>84.0</t>
  </si>
  <si>
    <t>15536</t>
  </si>
  <si>
    <t>N.B./D</t>
  </si>
  <si>
    <t>32.2</t>
  </si>
  <si>
    <t>28.8</t>
  </si>
  <si>
    <t>53.0</t>
  </si>
  <si>
    <t>Colt 2nd. edition</t>
  </si>
  <si>
    <t>LL     mm - Cal. .44</t>
  </si>
  <si>
    <t>1654</t>
  </si>
  <si>
    <t>30.8</t>
  </si>
  <si>
    <t>27.0</t>
  </si>
  <si>
    <t>Rogers &amp; Spencer</t>
  </si>
  <si>
    <t>Barrel length: 160 mm - Cal.:  .44</t>
  </si>
  <si>
    <r>
      <t>Military Revolver (</t>
    </r>
    <r>
      <rPr>
        <sz val="12"/>
        <color rgb="FFFF0000"/>
        <rFont val="Calibri"/>
        <family val="2"/>
        <scheme val="minor"/>
      </rPr>
      <t>n.a.=new army - o.a. = old army)</t>
    </r>
  </si>
  <si>
    <t>37,5</t>
  </si>
  <si>
    <t>30,7</t>
  </si>
  <si>
    <t>24,7</t>
  </si>
  <si>
    <t>59,4</t>
  </si>
  <si>
    <t>138472</t>
  </si>
  <si>
    <t>634</t>
  </si>
  <si>
    <t>37,3</t>
  </si>
  <si>
    <t>30,0</t>
  </si>
  <si>
    <t>24,0</t>
  </si>
  <si>
    <t>57,5</t>
  </si>
  <si>
    <t>78,2</t>
  </si>
  <si>
    <t>57453</t>
  </si>
  <si>
    <t>627</t>
  </si>
  <si>
    <t>36,6</t>
  </si>
  <si>
    <t>28,4</t>
  </si>
  <si>
    <t>22,4</t>
  </si>
  <si>
    <t>58,1</t>
  </si>
  <si>
    <t>77,6</t>
  </si>
  <si>
    <t>53400</t>
  </si>
  <si>
    <t>632</t>
  </si>
  <si>
    <t>36,4</t>
  </si>
  <si>
    <t>27,8</t>
  </si>
  <si>
    <t>23,9</t>
  </si>
  <si>
    <t>58,8</t>
  </si>
  <si>
    <t>78,3</t>
  </si>
  <si>
    <t>135002</t>
  </si>
  <si>
    <t>631</t>
  </si>
  <si>
    <t>35,4</t>
  </si>
  <si>
    <t>29,7</t>
  </si>
  <si>
    <t>22,3</t>
  </si>
  <si>
    <t>58,2</t>
  </si>
  <si>
    <t>78,5</t>
  </si>
  <si>
    <t>430</t>
  </si>
  <si>
    <t>34,2</t>
  </si>
  <si>
    <t>28,6</t>
  </si>
  <si>
    <t>25,5</t>
  </si>
  <si>
    <t>56,8</t>
  </si>
  <si>
    <t>75,7</t>
  </si>
  <si>
    <t>o.a. Remington</t>
  </si>
  <si>
    <t>6133</t>
  </si>
  <si>
    <t>126454</t>
  </si>
  <si>
    <t>426</t>
  </si>
  <si>
    <t>37,4</t>
  </si>
  <si>
    <t>57,3</t>
  </si>
  <si>
    <t>79,0</t>
  </si>
  <si>
    <t>46209</t>
  </si>
  <si>
    <t>211</t>
  </si>
  <si>
    <t>35,3</t>
  </si>
  <si>
    <t>28,3</t>
  </si>
  <si>
    <t>22,6</t>
  </si>
  <si>
    <t>78,0</t>
  </si>
  <si>
    <t>orig. grip</t>
  </si>
  <si>
    <t>Eli Whitney Navy</t>
  </si>
  <si>
    <t>Barrel length: ??? mm - Cal.:  .36</t>
  </si>
  <si>
    <t>103997</t>
  </si>
  <si>
    <t>661</t>
  </si>
  <si>
    <t>36,2</t>
  </si>
  <si>
    <t>29,8</t>
  </si>
  <si>
    <t>56,9</t>
  </si>
  <si>
    <t>79,1</t>
  </si>
  <si>
    <t>144463</t>
  </si>
  <si>
    <t>662</t>
  </si>
  <si>
    <t>36,5</t>
  </si>
  <si>
    <t>28,8</t>
  </si>
  <si>
    <t>57,4</t>
  </si>
  <si>
    <t>129140</t>
  </si>
  <si>
    <t>332</t>
  </si>
  <si>
    <t>39,0</t>
  </si>
  <si>
    <t>30,2</t>
  </si>
  <si>
    <t>23,2</t>
  </si>
  <si>
    <t>57,6</t>
  </si>
  <si>
    <t>19975</t>
  </si>
  <si>
    <t>331</t>
  </si>
  <si>
    <t>29,2</t>
  </si>
  <si>
    <t>24,4</t>
  </si>
  <si>
    <t>75,4</t>
  </si>
  <si>
    <t>Remark: The series numbers do not start at "0", therefore numbers beyond the 10.000 are possible</t>
  </si>
  <si>
    <t>Production between 1863 And 1875 approx. 132.000 pieces                                                                                   (many of them - some 10.000s were used in the American Civil War)</t>
  </si>
  <si>
    <r>
      <rPr>
        <b/>
        <sz val="11"/>
        <color theme="1"/>
        <rFont val="Calibri"/>
        <family val="2"/>
        <scheme val="minor"/>
      </rPr>
      <t>"Old model Army"</t>
    </r>
    <r>
      <rPr>
        <sz val="11"/>
        <color theme="1"/>
        <rFont val="Calibri"/>
        <family val="2"/>
        <scheme val="minor"/>
      </rPr>
      <t xml:space="preserve"> also known as </t>
    </r>
    <r>
      <rPr>
        <b/>
        <sz val="11"/>
        <color theme="1"/>
        <rFont val="Calibri"/>
        <family val="2"/>
        <scheme val="minor"/>
      </rPr>
      <t>"Model 1861"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(see stamps on top of the barrel </t>
    </r>
    <r>
      <rPr>
        <u/>
        <sz val="11"/>
        <color theme="1"/>
        <rFont val="Calibri"/>
        <family val="2"/>
        <scheme val="minor"/>
      </rPr>
      <t>"Patent Dec. 17 1861"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</si>
  <si>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"New model Army"</t>
    </r>
    <r>
      <rPr>
        <sz val="11"/>
        <color theme="1"/>
        <rFont val="Calibri"/>
        <family val="2"/>
        <scheme val="minor"/>
      </rPr>
      <t xml:space="preserve"> also known as </t>
    </r>
    <r>
      <rPr>
        <b/>
        <sz val="11"/>
        <color theme="1"/>
        <rFont val="Calibri"/>
        <family val="2"/>
        <scheme val="minor"/>
      </rPr>
      <t xml:space="preserve">"Model 1863"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(Attention!! Stamps on top of the barrel show </t>
    </r>
    <r>
      <rPr>
        <u/>
        <sz val="11"/>
        <color theme="1"/>
        <rFont val="Calibri"/>
        <family val="2"/>
        <scheme val="minor"/>
      </rPr>
      <t>"Patented Sept. 1858"</t>
    </r>
    <r>
      <rPr>
        <sz val="11"/>
        <color theme="1"/>
        <rFont val="Calibri"/>
        <family val="2"/>
        <scheme val="minor"/>
      </rPr>
      <t xml:space="preserve"> - This is a little bit confusing!)</t>
    </r>
  </si>
  <si>
    <t>13121</t>
  </si>
  <si>
    <t>341</t>
  </si>
  <si>
    <t>34,7</t>
  </si>
  <si>
    <t>24,6</t>
  </si>
  <si>
    <t>56,2</t>
  </si>
  <si>
    <t>74,2</t>
  </si>
  <si>
    <t>35265</t>
  </si>
  <si>
    <t>348</t>
  </si>
  <si>
    <t>35,9</t>
  </si>
  <si>
    <t>56,1</t>
  </si>
  <si>
    <t>75,3</t>
  </si>
  <si>
    <t>7422K</t>
  </si>
  <si>
    <t>663</t>
  </si>
  <si>
    <t>31,3</t>
  </si>
  <si>
    <t>28,7</t>
  </si>
  <si>
    <t>21,8</t>
  </si>
  <si>
    <t>56,0</t>
  </si>
  <si>
    <t>78,9</t>
  </si>
  <si>
    <t>Eli Whitney</t>
  </si>
  <si>
    <t>75365</t>
  </si>
  <si>
    <t>421</t>
  </si>
  <si>
    <t>36,3</t>
  </si>
  <si>
    <t>29,6</t>
  </si>
  <si>
    <t>23,1</t>
  </si>
  <si>
    <t>57,2</t>
  </si>
  <si>
    <t>77,9</t>
  </si>
  <si>
    <t>134594</t>
  </si>
  <si>
    <t>415</t>
  </si>
  <si>
    <t>37,2</t>
  </si>
  <si>
    <t>23,5</t>
  </si>
  <si>
    <t>57,7</t>
  </si>
  <si>
    <t>16247</t>
  </si>
  <si>
    <t>278</t>
  </si>
  <si>
    <t>37,7</t>
  </si>
  <si>
    <t>59,6</t>
  </si>
  <si>
    <t>39288</t>
  </si>
  <si>
    <t>247</t>
  </si>
  <si>
    <t>36,0</t>
  </si>
  <si>
    <t>23,0</t>
  </si>
  <si>
    <t>77,7</t>
  </si>
  <si>
    <t>53639</t>
  </si>
  <si>
    <t>433</t>
  </si>
  <si>
    <t>29,3</t>
  </si>
  <si>
    <t>24,3</t>
  </si>
  <si>
    <t>77,5</t>
  </si>
  <si>
    <t>43276</t>
  </si>
  <si>
    <t>261</t>
  </si>
  <si>
    <t>37,1</t>
  </si>
  <si>
    <t>22,2</t>
  </si>
  <si>
    <t>55,9</t>
  </si>
  <si>
    <t>77,0</t>
  </si>
  <si>
    <t>72144</t>
  </si>
  <si>
    <t>267</t>
  </si>
  <si>
    <t>78,6</t>
  </si>
  <si>
    <t>90431</t>
  </si>
  <si>
    <t>297</t>
  </si>
  <si>
    <t>36,1</t>
  </si>
  <si>
    <t>22,1</t>
  </si>
  <si>
    <t>94750</t>
  </si>
  <si>
    <t>260</t>
  </si>
  <si>
    <t>27,9</t>
  </si>
  <si>
    <t>58,0</t>
  </si>
  <si>
    <t>41411</t>
  </si>
  <si>
    <t>265</t>
  </si>
  <si>
    <t>38,2</t>
  </si>
  <si>
    <t>53,6</t>
  </si>
  <si>
    <t>75,1</t>
  </si>
  <si>
    <t>15820</t>
  </si>
  <si>
    <t>250</t>
  </si>
  <si>
    <t>29,9</t>
  </si>
  <si>
    <t>22,8</t>
  </si>
  <si>
    <t>140927</t>
  </si>
  <si>
    <t>282</t>
  </si>
  <si>
    <t>38,1</t>
  </si>
  <si>
    <t>56,4</t>
  </si>
  <si>
    <t>79,2</t>
  </si>
  <si>
    <t>48121</t>
  </si>
  <si>
    <t>243</t>
  </si>
  <si>
    <t>24,1</t>
  </si>
  <si>
    <t>79,3</t>
  </si>
  <si>
    <t>117220</t>
  </si>
  <si>
    <t>275</t>
  </si>
  <si>
    <t>57,8</t>
  </si>
  <si>
    <t>79,5</t>
  </si>
  <si>
    <t>140704</t>
  </si>
  <si>
    <t>287</t>
  </si>
  <si>
    <t>23,4</t>
  </si>
  <si>
    <t>55,0</t>
  </si>
  <si>
    <t>107645</t>
  </si>
  <si>
    <t>371</t>
  </si>
  <si>
    <t>57,1</t>
  </si>
  <si>
    <t>56704</t>
  </si>
  <si>
    <t>276</t>
  </si>
  <si>
    <t>35,2</t>
  </si>
  <si>
    <t>28,9</t>
  </si>
  <si>
    <t>78,8</t>
  </si>
  <si>
    <t>106332</t>
  </si>
  <si>
    <t>423</t>
  </si>
  <si>
    <t>29,0</t>
  </si>
  <si>
    <t>91989</t>
  </si>
  <si>
    <t>422</t>
  </si>
  <si>
    <t>37,0</t>
  </si>
  <si>
    <t>23,6</t>
  </si>
  <si>
    <t>58,4</t>
  </si>
  <si>
    <t>106385</t>
  </si>
  <si>
    <t>427</t>
  </si>
  <si>
    <t>30,3</t>
  </si>
  <si>
    <t>37290</t>
  </si>
  <si>
    <t>148</t>
  </si>
  <si>
    <t>58,3</t>
  </si>
  <si>
    <t>129968</t>
  </si>
  <si>
    <t>139</t>
  </si>
  <si>
    <t>38,5</t>
  </si>
  <si>
    <t>80,3</t>
  </si>
  <si>
    <t>98128</t>
  </si>
  <si>
    <t>138</t>
  </si>
  <si>
    <t>29,4</t>
  </si>
  <si>
    <t>24,5</t>
  </si>
  <si>
    <t>57,9</t>
  </si>
  <si>
    <t>80,4</t>
  </si>
  <si>
    <t>10244</t>
  </si>
  <si>
    <t>464</t>
  </si>
  <si>
    <t>23,8</t>
  </si>
  <si>
    <t>89306</t>
  </si>
  <si>
    <t>460</t>
  </si>
  <si>
    <t>38,0</t>
  </si>
  <si>
    <t>78,4</t>
  </si>
  <si>
    <t>754</t>
  </si>
  <si>
    <t>665</t>
  </si>
  <si>
    <t>35,1</t>
  </si>
  <si>
    <t>25,4</t>
  </si>
  <si>
    <t>56,6</t>
  </si>
  <si>
    <t>74,5</t>
  </si>
  <si>
    <t>71434</t>
  </si>
  <si>
    <t>702</t>
  </si>
  <si>
    <t>Remington New Army</t>
  </si>
  <si>
    <t>**********</t>
  </si>
  <si>
    <t>********</t>
  </si>
  <si>
    <t>*******</t>
  </si>
  <si>
    <t>***********************</t>
  </si>
  <si>
    <t>04</t>
  </si>
  <si>
    <t>38</t>
  </si>
  <si>
    <t>103973</t>
  </si>
  <si>
    <t>35,6</t>
  </si>
  <si>
    <t>30,8</t>
  </si>
  <si>
    <t>21,6</t>
  </si>
  <si>
    <t>53,5</t>
  </si>
  <si>
    <t>Euroarms USA</t>
  </si>
  <si>
    <t>PD47203</t>
  </si>
  <si>
    <t>38,7</t>
  </si>
  <si>
    <t>33,3</t>
  </si>
  <si>
    <t>22,5</t>
  </si>
  <si>
    <t>Pedersoli</t>
  </si>
  <si>
    <t>D36566</t>
  </si>
  <si>
    <t>140</t>
  </si>
  <si>
    <t>39,8</t>
  </si>
  <si>
    <t>34,8</t>
  </si>
  <si>
    <t>25,3</t>
  </si>
  <si>
    <t>77,4</t>
  </si>
  <si>
    <t>D51055</t>
  </si>
  <si>
    <t>132</t>
  </si>
  <si>
    <t>33,8</t>
  </si>
  <si>
    <t>92585</t>
  </si>
  <si>
    <t>635</t>
  </si>
  <si>
    <t>24,2</t>
  </si>
  <si>
    <t>59,0</t>
  </si>
  <si>
    <t>A0961</t>
  </si>
  <si>
    <t>81,9</t>
  </si>
  <si>
    <t>Pietta, Italy</t>
  </si>
  <si>
    <t>88352</t>
  </si>
  <si>
    <t>636</t>
  </si>
  <si>
    <t>34,3</t>
  </si>
  <si>
    <t>31,2</t>
  </si>
  <si>
    <t>23,7</t>
  </si>
  <si>
    <t>81,8</t>
  </si>
  <si>
    <t>Hege Uberti (Frankonia)</t>
  </si>
  <si>
    <t>0439</t>
  </si>
  <si>
    <t>1869</t>
  </si>
  <si>
    <t>431</t>
  </si>
  <si>
    <t>38,4</t>
  </si>
  <si>
    <t>31,0</t>
  </si>
  <si>
    <t>26,1</t>
  </si>
  <si>
    <t>76,5</t>
  </si>
  <si>
    <t>K161</t>
  </si>
  <si>
    <t>80,8</t>
  </si>
  <si>
    <t>043</t>
  </si>
  <si>
    <t>37,6</t>
  </si>
  <si>
    <t>28,0</t>
  </si>
  <si>
    <t>77,2</t>
  </si>
  <si>
    <t>FWB History n. 3</t>
  </si>
  <si>
    <t>1481</t>
  </si>
  <si>
    <t>38,6</t>
  </si>
  <si>
    <t>30,4</t>
  </si>
  <si>
    <t>26,9</t>
  </si>
  <si>
    <t>77,3</t>
  </si>
  <si>
    <t>A78546</t>
  </si>
  <si>
    <t>Uberti</t>
  </si>
  <si>
    <t>2914</t>
  </si>
  <si>
    <t>22,7</t>
  </si>
  <si>
    <t>55,3</t>
  </si>
  <si>
    <t>80,7</t>
  </si>
  <si>
    <t>0523</t>
  </si>
  <si>
    <t>30,5</t>
  </si>
  <si>
    <t>25,1</t>
  </si>
  <si>
    <t>55,2</t>
  </si>
  <si>
    <t>80,6</t>
  </si>
  <si>
    <t>2084</t>
  </si>
  <si>
    <t>81,1</t>
  </si>
  <si>
    <t>1911</t>
  </si>
  <si>
    <t>425</t>
  </si>
  <si>
    <t>R55582</t>
  </si>
  <si>
    <t>340</t>
  </si>
  <si>
    <t>32,2</t>
  </si>
  <si>
    <t>55,5</t>
  </si>
  <si>
    <t>81,4</t>
  </si>
  <si>
    <t>Pietta, Euroarms</t>
  </si>
  <si>
    <t>1380</t>
  </si>
  <si>
    <t>38,3</t>
  </si>
  <si>
    <t>D04913</t>
  </si>
  <si>
    <t>33,0</t>
  </si>
  <si>
    <t>77,8</t>
  </si>
  <si>
    <t>051</t>
  </si>
  <si>
    <t>337</t>
  </si>
  <si>
    <t>31,5</t>
  </si>
  <si>
    <t>02</t>
  </si>
  <si>
    <t>343</t>
  </si>
  <si>
    <t>D26516</t>
  </si>
  <si>
    <t>??</t>
  </si>
  <si>
    <t>D26208</t>
  </si>
  <si>
    <t>0393</t>
  </si>
  <si>
    <t>56,5</t>
  </si>
  <si>
    <t>79,7</t>
  </si>
  <si>
    <t>Uberti, Baumkircher</t>
  </si>
  <si>
    <t>A67462</t>
  </si>
  <si>
    <t>31,7</t>
  </si>
  <si>
    <t>1696</t>
  </si>
  <si>
    <t>26,6</t>
  </si>
  <si>
    <t>PD55215</t>
  </si>
  <si>
    <t>58,6</t>
  </si>
  <si>
    <t>78,7</t>
  </si>
  <si>
    <t>R325994</t>
  </si>
  <si>
    <t>32,3</t>
  </si>
  <si>
    <t>PD29994</t>
  </si>
  <si>
    <t>253</t>
  </si>
  <si>
    <t>PD35593</t>
  </si>
  <si>
    <t>37,9</t>
  </si>
  <si>
    <t>34,0</t>
  </si>
  <si>
    <t>PD32703</t>
  </si>
  <si>
    <t>32,7</t>
  </si>
  <si>
    <t>76,8</t>
  </si>
  <si>
    <t>PD44810</t>
  </si>
  <si>
    <t>A18793</t>
  </si>
  <si>
    <t>270</t>
  </si>
  <si>
    <t>31,4</t>
  </si>
  <si>
    <t>56,3</t>
  </si>
  <si>
    <t>80,2</t>
  </si>
  <si>
    <t>16094</t>
  </si>
  <si>
    <t>240</t>
  </si>
  <si>
    <t>39,5</t>
  </si>
  <si>
    <t>20,6</t>
  </si>
  <si>
    <t>2432</t>
  </si>
  <si>
    <t>248</t>
  </si>
  <si>
    <t>22,9</t>
  </si>
  <si>
    <t>113216</t>
  </si>
  <si>
    <t>255</t>
  </si>
  <si>
    <t>54,0</t>
  </si>
  <si>
    <t>73,1</t>
  </si>
  <si>
    <t>A1680</t>
  </si>
  <si>
    <t>28,5</t>
  </si>
  <si>
    <t>55,4</t>
  </si>
  <si>
    <t>80,9</t>
  </si>
  <si>
    <t>D41488</t>
  </si>
  <si>
    <t>0367</t>
  </si>
  <si>
    <t>25,2</t>
  </si>
  <si>
    <t>80,0</t>
  </si>
  <si>
    <t>2280</t>
  </si>
  <si>
    <t>31,8</t>
  </si>
  <si>
    <t>023</t>
  </si>
  <si>
    <t>30,9</t>
  </si>
  <si>
    <t>2304</t>
  </si>
  <si>
    <t>41,7</t>
  </si>
  <si>
    <t>21,3</t>
  </si>
  <si>
    <t>59,1</t>
  </si>
  <si>
    <t>Repro:</t>
  </si>
  <si>
    <t>FWB History no. 2</t>
  </si>
  <si>
    <t>1822</t>
  </si>
  <si>
    <t>37,8</t>
  </si>
  <si>
    <t>25,9</t>
  </si>
  <si>
    <t>441</t>
  </si>
  <si>
    <t>D51569</t>
  </si>
  <si>
    <t>58,,0</t>
  </si>
  <si>
    <t>704</t>
  </si>
  <si>
    <t>30,6</t>
  </si>
  <si>
    <t>24,8</t>
  </si>
  <si>
    <t>2439</t>
  </si>
  <si>
    <t>42,5</t>
  </si>
  <si>
    <t>81,6</t>
  </si>
  <si>
    <t>1349</t>
  </si>
  <si>
    <t>41,5</t>
  </si>
  <si>
    <t>59,2</t>
  </si>
  <si>
    <t>82,7</t>
  </si>
  <si>
    <t>0429</t>
  </si>
  <si>
    <t>25,6</t>
  </si>
  <si>
    <t>2472</t>
  </si>
  <si>
    <t>604</t>
  </si>
  <si>
    <t>27,2</t>
  </si>
  <si>
    <t>75,5</t>
  </si>
  <si>
    <t>PD44839</t>
  </si>
  <si>
    <t>606</t>
  </si>
  <si>
    <t>D41566</t>
  </si>
  <si>
    <t>46</t>
  </si>
  <si>
    <t>Remington Old Army</t>
  </si>
  <si>
    <t>01</t>
  </si>
  <si>
    <t>10</t>
  </si>
  <si>
    <t>Remington New Navy</t>
  </si>
  <si>
    <t>3354</t>
  </si>
  <si>
    <t>218</t>
  </si>
  <si>
    <t>42,0</t>
  </si>
  <si>
    <t>20,7</t>
  </si>
  <si>
    <t>59,9</t>
  </si>
  <si>
    <t>84,0</t>
  </si>
  <si>
    <t>4719</t>
  </si>
  <si>
    <t>213</t>
  </si>
  <si>
    <t>60,1</t>
  </si>
  <si>
    <t>83,4</t>
  </si>
  <si>
    <t>1715</t>
  </si>
  <si>
    <t>220</t>
  </si>
  <si>
    <t>21,9</t>
  </si>
  <si>
    <t>82,1</t>
  </si>
  <si>
    <r>
      <rPr>
        <b/>
        <sz val="11"/>
        <color theme="1"/>
        <rFont val="Calibri"/>
        <family val="2"/>
        <scheme val="minor"/>
      </rPr>
      <t>"Old model Navy"</t>
    </r>
    <r>
      <rPr>
        <sz val="11"/>
        <color theme="1"/>
        <rFont val="Calibri"/>
        <family val="2"/>
        <scheme val="minor"/>
      </rPr>
      <t xml:space="preserve"> also known as </t>
    </r>
    <r>
      <rPr>
        <b/>
        <sz val="11"/>
        <color theme="1"/>
        <rFont val="Calibri"/>
        <family val="2"/>
        <scheme val="minor"/>
      </rPr>
      <t>"Model 1861"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(see stamps on top of the barrel </t>
    </r>
    <r>
      <rPr>
        <u/>
        <sz val="11"/>
        <color theme="1"/>
        <rFont val="Calibri"/>
        <family val="2"/>
        <scheme val="minor"/>
      </rPr>
      <t>"Patent Dec. 17 1861"</t>
    </r>
    <r>
      <rPr>
        <sz val="11"/>
        <color theme="1"/>
        <rFont val="Calibri"/>
        <family val="2"/>
        <scheme val="minor"/>
      </rPr>
      <t>)</t>
    </r>
  </si>
  <si>
    <t>Barrel length: 145 mm (some 125 mm on Repros) - Cal.: .36 (sometimes Cal. .38 on Repros!)</t>
  </si>
  <si>
    <t>Production between 1861 And 1862 approx. 7 to 8.000 pieces (all used in the American Civil War)</t>
  </si>
  <si>
    <r>
      <rPr>
        <b/>
        <sz val="11"/>
        <color theme="1"/>
        <rFont val="Calibri"/>
        <family val="2"/>
        <scheme val="minor"/>
      </rPr>
      <t>"New model Navy"</t>
    </r>
    <r>
      <rPr>
        <sz val="11"/>
        <color theme="1"/>
        <rFont val="Calibri"/>
        <family val="2"/>
        <scheme val="minor"/>
      </rPr>
      <t xml:space="preserve"> also known as </t>
    </r>
    <r>
      <rPr>
        <b/>
        <sz val="11"/>
        <color theme="1"/>
        <rFont val="Calibri"/>
        <family val="2"/>
        <scheme val="minor"/>
      </rPr>
      <t xml:space="preserve">"Model 1863"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(Attention!! Stamps on top of the barrel show </t>
    </r>
    <r>
      <rPr>
        <u/>
        <sz val="11"/>
        <color theme="1"/>
        <rFont val="Calibri"/>
        <family val="2"/>
        <scheme val="minor"/>
      </rPr>
      <t>"Patented Sept. 1858"</t>
    </r>
    <r>
      <rPr>
        <sz val="11"/>
        <color theme="1"/>
        <rFont val="Calibri"/>
        <family val="2"/>
        <scheme val="minor"/>
      </rPr>
      <t xml:space="preserve"> - This is a little bit confusing!)</t>
    </r>
  </si>
  <si>
    <t>Remark: The series numbers do not start at "0" as Remington has included the series numbers of the Beals Army (approx. 2 to 3.000 were produced) , therefore series numbers beyond the 12.000 are possible</t>
  </si>
  <si>
    <t>Remark: The series numbers do not start at "0" because the series numbers of the Beals Navy (production approx. 15.000 pcs.) were included, therefore numbers beyond the 22.000 are possible</t>
  </si>
  <si>
    <t>Barrel lenght: 160 mm - Cal.: .44</t>
  </si>
  <si>
    <t>Production between 1861 And 1862 approx. 9 to 10.000 pieces (all used in the American Civil War)</t>
  </si>
  <si>
    <t>Production between 1863 And 1875 approx. 22.000 pieces                                                                                   (most of them were used in the American Civil War)</t>
  </si>
  <si>
    <r>
      <rPr>
        <b/>
        <sz val="11"/>
        <color theme="1"/>
        <rFont val="Calibri"/>
        <family val="2"/>
        <scheme val="minor"/>
      </rPr>
      <t>"Model Army"</t>
    </r>
    <r>
      <rPr>
        <sz val="11"/>
        <color theme="1"/>
        <rFont val="Calibri"/>
        <family val="2"/>
        <scheme val="minor"/>
      </rPr>
      <t xml:space="preserve">               </t>
    </r>
  </si>
  <si>
    <t>Production between 1863 and 1865 approx. 5.800 pieces (some used in the American Civil War)</t>
  </si>
  <si>
    <t>630</t>
  </si>
  <si>
    <t>43,8</t>
  </si>
  <si>
    <t>59,8</t>
  </si>
  <si>
    <t>82,3</t>
  </si>
  <si>
    <t>1703</t>
  </si>
  <si>
    <t>219</t>
  </si>
  <si>
    <t>41,8</t>
  </si>
  <si>
    <t>58,9</t>
  </si>
  <si>
    <t>82,6</t>
  </si>
  <si>
    <t>5279</t>
  </si>
  <si>
    <t>215</t>
  </si>
  <si>
    <t>41,9</t>
  </si>
  <si>
    <t>27,5</t>
  </si>
  <si>
    <t>82,8</t>
  </si>
  <si>
    <t>2421</t>
  </si>
  <si>
    <t>42,4</t>
  </si>
  <si>
    <t>21,4</t>
  </si>
  <si>
    <t>82,5</t>
  </si>
  <si>
    <t>5061</t>
  </si>
  <si>
    <t>21,7</t>
  </si>
  <si>
    <t>027379</t>
  </si>
  <si>
    <t>210</t>
  </si>
  <si>
    <t>40,1</t>
  </si>
  <si>
    <t>20,5</t>
  </si>
  <si>
    <t>82,0</t>
  </si>
  <si>
    <t>021458</t>
  </si>
  <si>
    <t>40,2</t>
  </si>
  <si>
    <t>29,1</t>
  </si>
  <si>
    <t>Euroarms</t>
  </si>
  <si>
    <t>826</t>
  </si>
  <si>
    <t>22,0</t>
  </si>
  <si>
    <t>83,0</t>
  </si>
  <si>
    <t>2230</t>
  </si>
  <si>
    <t>42,7</t>
  </si>
  <si>
    <t>1967</t>
  </si>
  <si>
    <t>605</t>
  </si>
  <si>
    <t>42,8</t>
  </si>
  <si>
    <t>3</t>
  </si>
  <si>
    <t>14</t>
  </si>
  <si>
    <t>USG Colt</t>
  </si>
  <si>
    <t>30323</t>
  </si>
  <si>
    <t>145</t>
  </si>
  <si>
    <t>32,6</t>
  </si>
  <si>
    <t>42,6</t>
  </si>
  <si>
    <t>92,9</t>
  </si>
  <si>
    <t>Adams (B 14659)</t>
  </si>
  <si>
    <t>Patent no.?</t>
  </si>
  <si>
    <t>serial number?</t>
  </si>
  <si>
    <t>Adams Model 1855 or 1857 ????</t>
  </si>
  <si>
    <t>type</t>
  </si>
  <si>
    <t>moy</t>
  </si>
  <si>
    <t>max</t>
  </si>
  <si>
    <t>min</t>
  </si>
  <si>
    <t>sd</t>
  </si>
  <si>
    <t>accepted values for Remington repros</t>
  </si>
  <si>
    <t>rep</t>
  </si>
  <si>
    <t>nominal</t>
  </si>
  <si>
    <t>tolerance, 1 x SD</t>
  </si>
  <si>
    <t>max acceptable</t>
  </si>
  <si>
    <t>MLAIC</t>
  </si>
  <si>
    <t>Small Arms Comittee Report</t>
  </si>
  <si>
    <t>Email:</t>
  </si>
  <si>
    <t>sac@mlaic.com</t>
  </si>
  <si>
    <t>Web:</t>
  </si>
  <si>
    <t>http://mlaic.org/approved-makers-firearms/</t>
  </si>
  <si>
    <t>Inquiery data:</t>
  </si>
  <si>
    <t>Decision:</t>
  </si>
  <si>
    <t>Name</t>
  </si>
  <si>
    <t>Gerhard Lang</t>
  </si>
  <si>
    <t>Date</t>
  </si>
  <si>
    <t>Approval</t>
  </si>
  <si>
    <t>Yes</t>
  </si>
  <si>
    <t>No</t>
  </si>
  <si>
    <t>Email</t>
  </si>
  <si>
    <t>sac@mlaic.org</t>
  </si>
  <si>
    <t>SAC</t>
  </si>
  <si>
    <t>X</t>
  </si>
  <si>
    <t>Discipline</t>
  </si>
  <si>
    <t>Revolver Repros</t>
  </si>
  <si>
    <t>Commission</t>
  </si>
  <si>
    <t>Rep. No.</t>
  </si>
  <si>
    <t>2026-0</t>
  </si>
  <si>
    <t>SG</t>
  </si>
  <si>
    <t>answer</t>
  </si>
  <si>
    <t>yes</t>
  </si>
  <si>
    <t>no</t>
  </si>
  <si>
    <t>no opinion</t>
  </si>
  <si>
    <t>no answer</t>
  </si>
  <si>
    <r>
      <t xml:space="preserve">Bernard Collot (France) </t>
    </r>
    <r>
      <rPr>
        <b/>
        <sz val="11"/>
        <color theme="1"/>
        <rFont val="Calibri"/>
        <family val="2"/>
        <charset val="238"/>
        <scheme val="minor"/>
      </rPr>
      <t>Chairman</t>
    </r>
  </si>
  <si>
    <t>Leo Mertens (The Netherlands)</t>
  </si>
  <si>
    <t>Robert Szuppin (Austria)</t>
  </si>
  <si>
    <t>Peter Kanzler (Austria)</t>
  </si>
  <si>
    <t>Jari Janhunen (Finland)</t>
  </si>
  <si>
    <t>Balázs Nemeth (Hungary)</t>
  </si>
  <si>
    <t>José Pairaló Grabuloso (Spain)</t>
  </si>
  <si>
    <t>Paul Wolpe (United Kingdom)</t>
  </si>
  <si>
    <t>Mike McDaniel (USA)</t>
  </si>
  <si>
    <t>Lee Shaver (USA)</t>
  </si>
  <si>
    <t>Christian Müller (Switzerland)</t>
  </si>
  <si>
    <t>counts</t>
  </si>
  <si>
    <t>Question</t>
  </si>
  <si>
    <t>which dimension are existing on repro and original revolvers ?</t>
  </si>
  <si>
    <t>which dimension is acceptable ?</t>
  </si>
  <si>
    <t>SAC answer</t>
  </si>
  <si>
    <t>no vote was required, because it is only a record of dimensions took placeon European championship, conducted by Gerhard Lang and a help of Bernard.</t>
  </si>
  <si>
    <t>you will find the dimension as measured for all makers we found out.</t>
  </si>
  <si>
    <t>here under is a close analysis on remingtion grips, possible because we had enough samples. 
General tolerance is one time the standard deviation. Dimensions are metric in mm.</t>
  </si>
  <si>
    <t>for other makers, we do not have enough data to make such. Dimensions shall be used to appreciate compliance with originals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</si>
</sst>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indexed="81"/>
      <name val="Segoe UI"/>
      <family val="2"/>
    </font>
    <font>
      <sz val="12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/>
    <xf numFmtId="49" fontId="5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6" fillId="2" borderId="3" xfId="0" applyNumberFormat="1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0" fillId="2" borderId="1" xfId="0" applyNumberForma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13" fillId="0" borderId="0" xfId="1" applyAlignment="1" applyProtection="1"/>
    <xf numFmtId="0" fontId="15" fillId="0" borderId="0" xfId="0" applyFont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1" xfId="1" applyBorder="1" applyAlignment="1" applyProtection="1">
      <alignment horizontal="center"/>
    </xf>
    <xf numFmtId="0" fontId="16" fillId="0" borderId="1" xfId="0" applyFont="1" applyBorder="1" applyAlignment="1">
      <alignment horizontal="center"/>
    </xf>
    <xf numFmtId="14" fontId="0" fillId="0" borderId="1" xfId="0" applyNumberFormat="1" applyBorder="1"/>
    <xf numFmtId="17" fontId="0" fillId="0" borderId="1" xfId="0" quotePrefix="1" applyNumberFormat="1" applyBorder="1" applyAlignment="1">
      <alignment horizontal="center"/>
    </xf>
    <xf numFmtId="17" fontId="0" fillId="0" borderId="0" xfId="0" quotePrefix="1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5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7" fillId="0" borderId="14" xfId="0" applyFont="1" applyBorder="1"/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2" fillId="0" borderId="1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8" fillId="0" borderId="12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0</xdr:rowOff>
    </xdr:from>
    <xdr:to>
      <xdr:col>2</xdr:col>
      <xdr:colOff>255270</xdr:colOff>
      <xdr:row>6</xdr:row>
      <xdr:rowOff>28575</xdr:rowOff>
    </xdr:to>
    <xdr:pic>
      <xdr:nvPicPr>
        <xdr:cNvPr id="2" name="Kép 1" descr="logo_MLAIC_2016_lighter copy.jpg">
          <a:extLst>
            <a:ext uri="{FF2B5EF4-FFF2-40B4-BE49-F238E27FC236}">
              <a16:creationId xmlns:a16="http://schemas.microsoft.com/office/drawing/2014/main" id="{A7B0C787-5E64-49D3-B097-2F5B62043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6" y="0"/>
          <a:ext cx="1110614" cy="1125855"/>
        </a:xfrm>
        <a:prstGeom prst="rect">
          <a:avLst/>
        </a:prstGeom>
      </xdr:spPr>
    </xdr:pic>
    <xdr:clientData/>
  </xdr:twoCellAnchor>
  <xdr:twoCellAnchor editAs="oneCell">
    <xdr:from>
      <xdr:col>1</xdr:col>
      <xdr:colOff>356886</xdr:colOff>
      <xdr:row>39</xdr:row>
      <xdr:rowOff>67520</xdr:rowOff>
    </xdr:from>
    <xdr:to>
      <xdr:col>2</xdr:col>
      <xdr:colOff>562705</xdr:colOff>
      <xdr:row>47</xdr:row>
      <xdr:rowOff>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E4E0992-E765-4C68-BC20-0B18A951B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006" y="8335220"/>
          <a:ext cx="1226899" cy="139552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40</xdr:row>
      <xdr:rowOff>0</xdr:rowOff>
    </xdr:from>
    <xdr:to>
      <xdr:col>8</xdr:col>
      <xdr:colOff>90147</xdr:colOff>
      <xdr:row>45</xdr:row>
      <xdr:rowOff>120081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C1A47B8-48C0-42E3-B9B4-D8B1C6EF8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04160" y="8450580"/>
          <a:ext cx="2894307" cy="1034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46067</xdr:colOff>
      <xdr:row>24</xdr:row>
      <xdr:rowOff>145173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C07E731-2853-8FAA-092C-FCEBCE83F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08467" cy="45342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19</xdr:row>
      <xdr:rowOff>45720</xdr:rowOff>
    </xdr:from>
    <xdr:to>
      <xdr:col>3</xdr:col>
      <xdr:colOff>551947</xdr:colOff>
      <xdr:row>35</xdr:row>
      <xdr:rowOff>143565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AFC500B-F777-4AD6-99EA-A2CC90AC4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1" y="3520440"/>
          <a:ext cx="2662686" cy="30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sac@mlaic.org" TargetMode="External"/><Relationship Id="rId1" Type="http://schemas.openxmlformats.org/officeDocument/2006/relationships/hyperlink" Target="mailto:stefano@davidepedersoli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536A8-6516-44EC-9E0E-E4BC89D7FF13}">
  <dimension ref="A1:J47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2.88671875" customWidth="1"/>
    <col min="2" max="2" width="9.5546875" customWidth="1"/>
    <col min="3" max="3" width="11.33203125" customWidth="1"/>
    <col min="4" max="4" width="15" customWidth="1"/>
    <col min="5" max="5" width="2.109375" customWidth="1"/>
    <col min="6" max="6" width="11.88671875" bestFit="1" customWidth="1"/>
    <col min="7" max="7" width="10.88671875" bestFit="1" customWidth="1"/>
    <col min="8" max="8" width="10.109375" customWidth="1"/>
    <col min="9" max="9" width="10.33203125" customWidth="1"/>
    <col min="10" max="10" width="1.88671875" customWidth="1"/>
  </cols>
  <sheetData>
    <row r="1" spans="1:9" ht="18" x14ac:dyDescent="0.35">
      <c r="C1" s="35"/>
      <c r="D1" s="35" t="s">
        <v>562</v>
      </c>
    </row>
    <row r="2" spans="1:9" ht="18" x14ac:dyDescent="0.35">
      <c r="C2" s="35"/>
      <c r="D2" s="35" t="s">
        <v>563</v>
      </c>
    </row>
    <row r="3" spans="1:9" ht="18" x14ac:dyDescent="0.35">
      <c r="A3" s="35"/>
      <c r="B3" s="35"/>
      <c r="C3" s="35"/>
      <c r="D3" s="35" t="s">
        <v>564</v>
      </c>
      <c r="E3" s="36" t="s">
        <v>565</v>
      </c>
      <c r="F3" s="35"/>
      <c r="G3" s="35"/>
      <c r="H3" s="35"/>
      <c r="I3" s="35"/>
    </row>
    <row r="4" spans="1:9" ht="18" x14ac:dyDescent="0.35">
      <c r="A4" s="35"/>
      <c r="B4" s="35"/>
      <c r="C4" s="35"/>
      <c r="D4" s="35" t="s">
        <v>566</v>
      </c>
      <c r="E4" s="36" t="s">
        <v>567</v>
      </c>
      <c r="F4" s="35"/>
      <c r="G4" s="35"/>
      <c r="H4" s="35"/>
      <c r="I4" s="35"/>
    </row>
    <row r="5" spans="1:9" x14ac:dyDescent="0.3">
      <c r="A5" s="34"/>
      <c r="B5" s="34"/>
      <c r="C5" s="34"/>
      <c r="D5" s="34"/>
      <c r="E5" s="34"/>
      <c r="F5" s="34"/>
      <c r="G5" s="34"/>
      <c r="H5" s="34"/>
      <c r="I5" s="34"/>
    </row>
    <row r="6" spans="1:9" x14ac:dyDescent="0.3">
      <c r="B6" s="37" t="s">
        <v>568</v>
      </c>
      <c r="F6" s="37" t="s">
        <v>569</v>
      </c>
      <c r="H6" s="38"/>
      <c r="I6" s="38"/>
    </row>
    <row r="7" spans="1:9" x14ac:dyDescent="0.3">
      <c r="B7" s="1" t="s">
        <v>570</v>
      </c>
      <c r="C7" s="19" t="s">
        <v>571</v>
      </c>
      <c r="D7" s="19"/>
      <c r="F7" s="39"/>
      <c r="G7" s="1" t="s">
        <v>572</v>
      </c>
      <c r="H7" s="19" t="s">
        <v>573</v>
      </c>
      <c r="I7" s="19"/>
    </row>
    <row r="8" spans="1:9" x14ac:dyDescent="0.3">
      <c r="B8" s="1" t="s">
        <v>572</v>
      </c>
      <c r="C8" s="40"/>
      <c r="D8" s="19"/>
      <c r="F8" s="41"/>
      <c r="G8" s="1"/>
      <c r="H8" s="2" t="s">
        <v>574</v>
      </c>
      <c r="I8" s="2" t="s">
        <v>575</v>
      </c>
    </row>
    <row r="9" spans="1:9" x14ac:dyDescent="0.3">
      <c r="B9" s="1" t="s">
        <v>576</v>
      </c>
      <c r="C9" s="42" t="s">
        <v>577</v>
      </c>
      <c r="D9" s="43"/>
      <c r="F9" s="1" t="s">
        <v>578</v>
      </c>
      <c r="G9" s="44"/>
      <c r="H9" s="2" t="s">
        <v>579</v>
      </c>
      <c r="I9" s="2"/>
    </row>
    <row r="10" spans="1:9" x14ac:dyDescent="0.3">
      <c r="B10" s="1" t="s">
        <v>580</v>
      </c>
      <c r="C10" s="19" t="s">
        <v>581</v>
      </c>
      <c r="D10" s="19"/>
      <c r="F10" s="1" t="s">
        <v>582</v>
      </c>
      <c r="G10" s="1"/>
      <c r="H10" s="1"/>
      <c r="I10" s="1"/>
    </row>
    <row r="11" spans="1:9" x14ac:dyDescent="0.3">
      <c r="B11" s="1" t="s">
        <v>583</v>
      </c>
      <c r="C11" s="45" t="s">
        <v>584</v>
      </c>
      <c r="D11" s="19"/>
      <c r="F11" s="1" t="s">
        <v>585</v>
      </c>
      <c r="G11" s="1"/>
      <c r="H11" s="1"/>
      <c r="I11" s="1"/>
    </row>
    <row r="12" spans="1:9" x14ac:dyDescent="0.3">
      <c r="C12" s="46"/>
      <c r="D12" s="34"/>
    </row>
    <row r="13" spans="1:9" x14ac:dyDescent="0.3">
      <c r="C13" s="46"/>
      <c r="D13" s="34"/>
      <c r="F13" s="19" t="s">
        <v>586</v>
      </c>
      <c r="G13" s="19"/>
      <c r="H13" s="19"/>
      <c r="I13" s="19"/>
    </row>
    <row r="14" spans="1:9" x14ac:dyDescent="0.3">
      <c r="C14" s="46"/>
      <c r="D14" s="34"/>
      <c r="F14" s="1" t="s">
        <v>587</v>
      </c>
      <c r="G14" s="1" t="s">
        <v>588</v>
      </c>
      <c r="H14" s="1" t="s">
        <v>589</v>
      </c>
      <c r="I14" s="1" t="s">
        <v>590</v>
      </c>
    </row>
    <row r="15" spans="1:9" x14ac:dyDescent="0.3">
      <c r="C15" s="47" t="s">
        <v>591</v>
      </c>
      <c r="D15" s="47"/>
      <c r="F15" s="2"/>
      <c r="G15" s="2"/>
      <c r="H15" s="2"/>
      <c r="I15" s="2"/>
    </row>
    <row r="16" spans="1:9" x14ac:dyDescent="0.3">
      <c r="C16" s="48" t="s">
        <v>592</v>
      </c>
      <c r="D16" s="48"/>
      <c r="F16" s="2"/>
      <c r="G16" s="2"/>
      <c r="H16" s="2"/>
      <c r="I16" s="2"/>
    </row>
    <row r="17" spans="2:9" x14ac:dyDescent="0.3">
      <c r="C17" s="48" t="s">
        <v>593</v>
      </c>
      <c r="D17" s="48"/>
      <c r="F17" s="2"/>
      <c r="G17" s="2"/>
      <c r="H17" s="2"/>
      <c r="I17" s="2"/>
    </row>
    <row r="18" spans="2:9" x14ac:dyDescent="0.3">
      <c r="C18" s="48" t="s">
        <v>594</v>
      </c>
      <c r="D18" s="48"/>
      <c r="F18" s="2"/>
      <c r="G18" s="2"/>
      <c r="H18" s="2"/>
      <c r="I18" s="2"/>
    </row>
    <row r="19" spans="2:9" x14ac:dyDescent="0.3">
      <c r="C19" s="48" t="s">
        <v>595</v>
      </c>
      <c r="D19" s="48"/>
      <c r="F19" s="2"/>
      <c r="G19" s="2"/>
      <c r="H19" s="2"/>
      <c r="I19" s="2"/>
    </row>
    <row r="20" spans="2:9" x14ac:dyDescent="0.3">
      <c r="C20" s="48" t="s">
        <v>596</v>
      </c>
      <c r="D20" s="48"/>
      <c r="F20" s="2"/>
      <c r="G20" s="2"/>
      <c r="H20" s="2"/>
      <c r="I20" s="2"/>
    </row>
    <row r="21" spans="2:9" x14ac:dyDescent="0.3">
      <c r="C21" s="48" t="s">
        <v>597</v>
      </c>
      <c r="D21" s="48"/>
      <c r="F21" s="2"/>
      <c r="G21" s="2"/>
      <c r="H21" s="2"/>
      <c r="I21" s="2"/>
    </row>
    <row r="22" spans="2:9" x14ac:dyDescent="0.3">
      <c r="C22" s="47" t="s">
        <v>598</v>
      </c>
      <c r="D22" s="47"/>
      <c r="F22" s="2"/>
      <c r="G22" s="2"/>
      <c r="H22" s="2"/>
      <c r="I22" s="2"/>
    </row>
    <row r="23" spans="2:9" x14ac:dyDescent="0.3">
      <c r="C23" s="48" t="s">
        <v>599</v>
      </c>
      <c r="D23" s="48"/>
      <c r="F23" s="2"/>
      <c r="G23" s="2"/>
      <c r="H23" s="2"/>
      <c r="I23" s="2"/>
    </row>
    <row r="24" spans="2:9" x14ac:dyDescent="0.3">
      <c r="C24" s="48" t="s">
        <v>600</v>
      </c>
      <c r="D24" s="48"/>
      <c r="F24" s="2"/>
      <c r="G24" s="2"/>
      <c r="H24" s="2"/>
      <c r="I24" s="2"/>
    </row>
    <row r="25" spans="2:9" x14ac:dyDescent="0.3">
      <c r="C25" s="48" t="s">
        <v>601</v>
      </c>
      <c r="D25" s="48"/>
      <c r="F25" s="2"/>
      <c r="G25" s="2"/>
      <c r="H25" s="2"/>
      <c r="I25" s="2"/>
    </row>
    <row r="26" spans="2:9" x14ac:dyDescent="0.3">
      <c r="C26" s="46"/>
      <c r="D26" s="34" t="s">
        <v>602</v>
      </c>
      <c r="F26" t="str">
        <f>COUNTIF(F15:F25,"X")&amp;" / 11"</f>
        <v>0 / 11</v>
      </c>
      <c r="G26" t="str">
        <f t="shared" ref="G26:I26" si="0">COUNTIF(G15:G25,"X")&amp;" / 11"</f>
        <v>0 / 11</v>
      </c>
      <c r="H26" t="str">
        <f t="shared" si="0"/>
        <v>0 / 11</v>
      </c>
      <c r="I26" t="str">
        <f t="shared" si="0"/>
        <v>0 / 11</v>
      </c>
    </row>
    <row r="28" spans="2:9" x14ac:dyDescent="0.3">
      <c r="B28" s="49" t="s">
        <v>603</v>
      </c>
      <c r="C28" s="50"/>
      <c r="D28" s="50"/>
      <c r="E28" s="50"/>
      <c r="F28" s="50"/>
      <c r="G28" s="50"/>
      <c r="H28" s="50"/>
      <c r="I28" s="51"/>
    </row>
    <row r="29" spans="2:9" x14ac:dyDescent="0.3">
      <c r="B29" s="52" t="s">
        <v>604</v>
      </c>
      <c r="I29" s="53"/>
    </row>
    <row r="30" spans="2:9" x14ac:dyDescent="0.3">
      <c r="B30" s="52" t="s">
        <v>605</v>
      </c>
      <c r="I30" s="53"/>
    </row>
    <row r="31" spans="2:9" x14ac:dyDescent="0.3">
      <c r="B31" s="52"/>
      <c r="I31" s="53"/>
    </row>
    <row r="32" spans="2:9" x14ac:dyDescent="0.3">
      <c r="B32" s="54"/>
      <c r="C32" s="55"/>
      <c r="D32" s="55"/>
      <c r="E32" s="55"/>
      <c r="F32" s="55"/>
      <c r="G32" s="55"/>
      <c r="H32" s="55"/>
      <c r="I32" s="56"/>
    </row>
    <row r="33" spans="1:10" ht="16.8" customHeight="1" x14ac:dyDescent="0.3">
      <c r="B33" s="57"/>
      <c r="C33" s="57"/>
      <c r="D33" s="57"/>
      <c r="E33" s="57"/>
      <c r="F33" s="57"/>
      <c r="G33" s="57"/>
      <c r="H33" s="57"/>
      <c r="I33" s="57"/>
    </row>
    <row r="34" spans="1:10" ht="16.8" customHeight="1" x14ac:dyDescent="0.3">
      <c r="B34" s="49" t="s">
        <v>606</v>
      </c>
      <c r="C34" s="50"/>
      <c r="D34" s="50"/>
      <c r="E34" s="50"/>
      <c r="F34" s="50"/>
      <c r="G34" s="50"/>
      <c r="H34" s="50"/>
      <c r="I34" s="51"/>
    </row>
    <row r="35" spans="1:10" ht="31.8" customHeight="1" x14ac:dyDescent="0.3">
      <c r="B35" s="58" t="s">
        <v>607</v>
      </c>
      <c r="C35" s="59"/>
      <c r="D35" s="59"/>
      <c r="E35" s="59"/>
      <c r="F35" s="59"/>
      <c r="G35" s="59"/>
      <c r="H35" s="59"/>
      <c r="I35" s="60"/>
      <c r="J35" s="61"/>
    </row>
    <row r="36" spans="1:10" x14ac:dyDescent="0.3">
      <c r="B36" s="58" t="s">
        <v>608</v>
      </c>
      <c r="C36" s="59"/>
      <c r="D36" s="59"/>
      <c r="E36" s="59"/>
      <c r="F36" s="59"/>
      <c r="G36" s="59"/>
      <c r="H36" s="59"/>
      <c r="I36" s="60"/>
      <c r="J36" s="61"/>
    </row>
    <row r="37" spans="1:10" x14ac:dyDescent="0.3">
      <c r="B37" s="62"/>
      <c r="C37" s="63"/>
      <c r="D37" s="63"/>
      <c r="E37" s="63"/>
      <c r="F37" s="63"/>
      <c r="G37" s="63"/>
      <c r="H37" s="63"/>
      <c r="I37" s="64"/>
      <c r="J37" s="61"/>
    </row>
    <row r="38" spans="1:10" s="57" customFormat="1" ht="45" customHeight="1" x14ac:dyDescent="0.3">
      <c r="B38" s="58" t="s">
        <v>609</v>
      </c>
      <c r="C38" s="59"/>
      <c r="D38" s="59"/>
      <c r="E38" s="59"/>
      <c r="F38" s="59"/>
      <c r="G38" s="59"/>
      <c r="H38" s="59"/>
      <c r="I38" s="60"/>
    </row>
    <row r="39" spans="1:10" s="57" customFormat="1" ht="36.6" customHeight="1" x14ac:dyDescent="0.3">
      <c r="B39" s="58" t="s">
        <v>610</v>
      </c>
      <c r="C39" s="59"/>
      <c r="D39" s="59"/>
      <c r="E39" s="59"/>
      <c r="F39" s="59"/>
      <c r="G39" s="59"/>
      <c r="H39" s="59"/>
      <c r="I39" s="60"/>
    </row>
    <row r="40" spans="1:10" x14ac:dyDescent="0.3">
      <c r="B40" s="65"/>
      <c r="I40" s="53"/>
    </row>
    <row r="41" spans="1:10" x14ac:dyDescent="0.3">
      <c r="B41" s="52"/>
      <c r="I41" s="53"/>
    </row>
    <row r="42" spans="1:10" x14ac:dyDescent="0.3">
      <c r="B42" s="66"/>
      <c r="C42" s="34"/>
      <c r="D42" s="34"/>
      <c r="E42" s="34"/>
      <c r="F42" s="34"/>
      <c r="G42" s="34"/>
      <c r="H42" s="34"/>
      <c r="I42" s="67"/>
    </row>
    <row r="43" spans="1:10" x14ac:dyDescent="0.3">
      <c r="B43" s="66"/>
      <c r="C43" s="34"/>
      <c r="D43" s="34"/>
      <c r="E43" s="34"/>
      <c r="F43" s="34"/>
      <c r="G43" s="34"/>
      <c r="H43" s="34"/>
      <c r="I43" s="67"/>
    </row>
    <row r="44" spans="1:10" x14ac:dyDescent="0.3">
      <c r="B44" s="52"/>
      <c r="I44" s="53"/>
    </row>
    <row r="45" spans="1:10" x14ac:dyDescent="0.3">
      <c r="B45" s="52"/>
      <c r="I45" s="53"/>
    </row>
    <row r="46" spans="1:10" x14ac:dyDescent="0.3">
      <c r="A46" s="34"/>
      <c r="B46" s="52"/>
      <c r="I46" s="53"/>
      <c r="J46" s="34"/>
    </row>
    <row r="47" spans="1:10" x14ac:dyDescent="0.3">
      <c r="A47" s="34"/>
      <c r="B47" s="68"/>
      <c r="C47" s="69"/>
      <c r="D47" s="69"/>
      <c r="E47" s="69"/>
      <c r="F47" s="69"/>
      <c r="G47" s="69"/>
      <c r="H47" s="69"/>
      <c r="I47" s="70"/>
      <c r="J47" s="34"/>
    </row>
  </sheetData>
  <mergeCells count="22">
    <mergeCell ref="B35:I35"/>
    <mergeCell ref="B36:I36"/>
    <mergeCell ref="B38:I38"/>
    <mergeCell ref="B39:I39"/>
    <mergeCell ref="C19:D19"/>
    <mergeCell ref="C20:D20"/>
    <mergeCell ref="C21:D21"/>
    <mergeCell ref="C23:D23"/>
    <mergeCell ref="C24:D24"/>
    <mergeCell ref="C25:D25"/>
    <mergeCell ref="C10:D10"/>
    <mergeCell ref="C11:D11"/>
    <mergeCell ref="F13:I13"/>
    <mergeCell ref="C16:D16"/>
    <mergeCell ref="C17:D17"/>
    <mergeCell ref="C18:D18"/>
    <mergeCell ref="H6:I6"/>
    <mergeCell ref="C7:D7"/>
    <mergeCell ref="F7:F8"/>
    <mergeCell ref="H7:I7"/>
    <mergeCell ref="C8:D8"/>
    <mergeCell ref="C9:D9"/>
  </mergeCells>
  <hyperlinks>
    <hyperlink ref="E3" r:id="rId1" display="stefano@davidepedersoli.com" xr:uid="{47C0CDA5-A55E-4C8E-9DEE-3147CE86E91E}"/>
    <hyperlink ref="C9" r:id="rId2" xr:uid="{435A8F86-21B9-4C19-BAA9-664CCF5735B4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C8D81-53E7-405E-A59A-C46A504CEF36}">
  <dimension ref="A1"/>
  <sheetViews>
    <sheetView tabSelected="1" workbookViewId="0">
      <selection activeCell="G6" sqref="G6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"/>
  <sheetViews>
    <sheetView topLeftCell="A28" zoomScaleNormal="100" workbookViewId="0">
      <selection activeCell="A7" sqref="A7:H7"/>
    </sheetView>
  </sheetViews>
  <sheetFormatPr baseColWidth="10" defaultColWidth="8.77734375" defaultRowHeight="14.4" x14ac:dyDescent="0.3"/>
  <cols>
    <col min="1" max="1" width="10.6640625" style="12" customWidth="1"/>
    <col min="2" max="7" width="8.77734375" style="12"/>
    <col min="8" max="8" width="23.6640625" style="12" customWidth="1"/>
    <col min="9" max="16384" width="8.77734375" style="7"/>
  </cols>
  <sheetData>
    <row r="1" spans="1:8" x14ac:dyDescent="0.3">
      <c r="A1" s="26" t="s">
        <v>8</v>
      </c>
      <c r="B1" s="26"/>
      <c r="C1" s="26"/>
      <c r="D1" s="26"/>
      <c r="E1" s="26"/>
      <c r="F1" s="26"/>
      <c r="G1" s="26"/>
      <c r="H1" s="26"/>
    </row>
    <row r="2" spans="1:8" ht="15.6" x14ac:dyDescent="0.3">
      <c r="A2" s="27" t="s">
        <v>82</v>
      </c>
      <c r="B2" s="27"/>
      <c r="C2" s="27"/>
      <c r="D2" s="27"/>
      <c r="E2" s="27"/>
      <c r="F2" s="27"/>
      <c r="G2" s="27"/>
      <c r="H2" s="27"/>
    </row>
    <row r="3" spans="1:8" ht="21" x14ac:dyDescent="0.4">
      <c r="A3" s="28" t="s">
        <v>10</v>
      </c>
      <c r="B3" s="28"/>
      <c r="C3" s="28"/>
      <c r="D3" s="28"/>
      <c r="E3" s="28"/>
      <c r="F3" s="28"/>
      <c r="G3" s="28"/>
      <c r="H3" s="28"/>
    </row>
    <row r="4" spans="1:8" x14ac:dyDescent="0.3">
      <c r="A4" s="25" t="s">
        <v>81</v>
      </c>
      <c r="B4" s="25"/>
      <c r="C4" s="25"/>
      <c r="D4" s="25"/>
      <c r="E4" s="25"/>
      <c r="F4" s="25"/>
      <c r="G4" s="25"/>
      <c r="H4" s="25"/>
    </row>
    <row r="5" spans="1:8" x14ac:dyDescent="0.3">
      <c r="A5" s="25"/>
      <c r="B5" s="25"/>
      <c r="C5" s="25"/>
      <c r="D5" s="25"/>
      <c r="E5" s="25"/>
      <c r="F5" s="25"/>
      <c r="G5" s="25"/>
      <c r="H5" s="25"/>
    </row>
    <row r="6" spans="1:8" ht="28.8" customHeight="1" x14ac:dyDescent="0.3">
      <c r="A6" s="23" t="s">
        <v>161</v>
      </c>
      <c r="B6" s="23"/>
      <c r="C6" s="23"/>
      <c r="D6" s="23"/>
      <c r="E6" s="23"/>
      <c r="F6" s="23"/>
      <c r="G6" s="23"/>
      <c r="H6" s="23"/>
    </row>
    <row r="7" spans="1:8" x14ac:dyDescent="0.3">
      <c r="A7" s="25" t="s">
        <v>499</v>
      </c>
      <c r="B7" s="25"/>
      <c r="C7" s="25"/>
      <c r="D7" s="25"/>
      <c r="E7" s="25"/>
      <c r="F7" s="25"/>
      <c r="G7" s="25"/>
      <c r="H7" s="25"/>
    </row>
    <row r="8" spans="1:8" s="18" customFormat="1" ht="31.2" customHeight="1" x14ac:dyDescent="0.3">
      <c r="A8" s="22" t="s">
        <v>496</v>
      </c>
      <c r="B8" s="22"/>
      <c r="C8" s="22"/>
      <c r="D8" s="22"/>
      <c r="E8" s="22"/>
      <c r="F8" s="22"/>
      <c r="G8" s="22"/>
      <c r="H8" s="22"/>
    </row>
    <row r="9" spans="1:8" ht="28.8" customHeight="1" x14ac:dyDescent="0.3">
      <c r="A9" s="23" t="s">
        <v>162</v>
      </c>
      <c r="B9" s="23"/>
      <c r="C9" s="23"/>
      <c r="D9" s="23"/>
      <c r="E9" s="23"/>
      <c r="F9" s="23"/>
      <c r="G9" s="23"/>
      <c r="H9" s="23"/>
    </row>
    <row r="10" spans="1:8" x14ac:dyDescent="0.3">
      <c r="A10" s="24" t="s">
        <v>160</v>
      </c>
      <c r="B10" s="24"/>
      <c r="C10" s="24"/>
      <c r="D10" s="24"/>
      <c r="E10" s="24"/>
      <c r="F10" s="24"/>
      <c r="G10" s="24"/>
      <c r="H10" s="24"/>
    </row>
    <row r="11" spans="1:8" x14ac:dyDescent="0.3">
      <c r="A11" s="25"/>
      <c r="B11" s="25"/>
      <c r="C11" s="25"/>
      <c r="D11" s="25"/>
      <c r="E11" s="25"/>
      <c r="F11" s="25"/>
      <c r="G11" s="25"/>
      <c r="H11" s="25"/>
    </row>
    <row r="13" spans="1:8" ht="15" thickBot="1" x14ac:dyDescent="0.35">
      <c r="A13" s="8" t="s">
        <v>1</v>
      </c>
      <c r="B13" s="8" t="s">
        <v>7</v>
      </c>
      <c r="C13" s="9" t="s">
        <v>2</v>
      </c>
      <c r="D13" s="9" t="s">
        <v>3</v>
      </c>
      <c r="E13" s="9" t="s">
        <v>4</v>
      </c>
      <c r="F13" s="9" t="s">
        <v>5</v>
      </c>
      <c r="G13" s="9" t="s">
        <v>6</v>
      </c>
      <c r="H13" s="9" t="s">
        <v>12</v>
      </c>
    </row>
    <row r="14" spans="1:8" ht="15" thickTop="1" x14ac:dyDescent="0.3">
      <c r="A14" s="15" t="s">
        <v>14</v>
      </c>
      <c r="B14" s="11"/>
      <c r="C14" s="11"/>
      <c r="D14" s="11"/>
      <c r="E14" s="11"/>
      <c r="F14" s="11"/>
      <c r="G14" s="11"/>
      <c r="H14" s="11"/>
    </row>
    <row r="15" spans="1:8" x14ac:dyDescent="0.3">
      <c r="A15" s="12" t="s">
        <v>27</v>
      </c>
      <c r="B15" s="12" t="s">
        <v>28</v>
      </c>
      <c r="C15" s="12" t="s">
        <v>16</v>
      </c>
      <c r="D15" s="12" t="s">
        <v>21</v>
      </c>
      <c r="E15" s="12" t="s">
        <v>17</v>
      </c>
      <c r="F15" s="12" t="s">
        <v>18</v>
      </c>
      <c r="G15" s="12" t="s">
        <v>19</v>
      </c>
      <c r="H15" s="12" t="s">
        <v>298</v>
      </c>
    </row>
    <row r="16" spans="1:8" x14ac:dyDescent="0.3">
      <c r="A16" s="12" t="s">
        <v>29</v>
      </c>
      <c r="B16" s="12" t="s">
        <v>36</v>
      </c>
      <c r="C16" s="12" t="s">
        <v>31</v>
      </c>
      <c r="D16" s="12" t="s">
        <v>22</v>
      </c>
      <c r="E16" s="16" t="s">
        <v>32</v>
      </c>
      <c r="F16" s="12" t="s">
        <v>33</v>
      </c>
      <c r="G16" s="12" t="s">
        <v>34</v>
      </c>
      <c r="H16" s="12" t="s">
        <v>298</v>
      </c>
    </row>
    <row r="17" spans="1:9" x14ac:dyDescent="0.3">
      <c r="A17" s="12" t="s">
        <v>87</v>
      </c>
      <c r="B17" s="12" t="s">
        <v>88</v>
      </c>
      <c r="C17" s="12" t="s">
        <v>89</v>
      </c>
      <c r="D17" s="12" t="s">
        <v>90</v>
      </c>
      <c r="E17" s="12" t="s">
        <v>91</v>
      </c>
      <c r="F17" s="12" t="s">
        <v>92</v>
      </c>
      <c r="G17" s="12" t="s">
        <v>93</v>
      </c>
      <c r="H17" s="12" t="s">
        <v>298</v>
      </c>
    </row>
    <row r="18" spans="1:9" x14ac:dyDescent="0.3">
      <c r="A18" s="12" t="s">
        <v>94</v>
      </c>
      <c r="B18" s="12" t="s">
        <v>95</v>
      </c>
      <c r="C18" s="12" t="s">
        <v>96</v>
      </c>
      <c r="D18" s="12" t="s">
        <v>97</v>
      </c>
      <c r="E18" s="12" t="s">
        <v>98</v>
      </c>
      <c r="F18" s="12" t="s">
        <v>99</v>
      </c>
      <c r="G18" s="12" t="s">
        <v>100</v>
      </c>
      <c r="H18" s="12" t="s">
        <v>298</v>
      </c>
    </row>
    <row r="19" spans="1:9" x14ac:dyDescent="0.3">
      <c r="A19" s="12" t="s">
        <v>101</v>
      </c>
      <c r="B19" s="12" t="s">
        <v>102</v>
      </c>
      <c r="C19" s="12" t="s">
        <v>103</v>
      </c>
      <c r="D19" s="16" t="s">
        <v>104</v>
      </c>
      <c r="E19" s="12" t="s">
        <v>105</v>
      </c>
      <c r="F19" s="12" t="s">
        <v>106</v>
      </c>
      <c r="G19" s="12" t="s">
        <v>107</v>
      </c>
      <c r="H19" s="12" t="s">
        <v>298</v>
      </c>
    </row>
    <row r="20" spans="1:9" x14ac:dyDescent="0.3">
      <c r="A20" s="12" t="s">
        <v>108</v>
      </c>
      <c r="B20" s="12" t="s">
        <v>109</v>
      </c>
      <c r="C20" s="12" t="s">
        <v>110</v>
      </c>
      <c r="D20" s="12" t="s">
        <v>111</v>
      </c>
      <c r="E20" s="12" t="s">
        <v>112</v>
      </c>
      <c r="F20" s="12" t="s">
        <v>113</v>
      </c>
      <c r="G20" s="12" t="s">
        <v>114</v>
      </c>
      <c r="H20" s="12" t="s">
        <v>298</v>
      </c>
    </row>
    <row r="21" spans="1:9" x14ac:dyDescent="0.3">
      <c r="A21" s="12" t="s">
        <v>123</v>
      </c>
      <c r="B21" s="12" t="s">
        <v>124</v>
      </c>
      <c r="C21" s="12" t="s">
        <v>125</v>
      </c>
      <c r="D21" s="12" t="s">
        <v>111</v>
      </c>
      <c r="E21" s="12" t="s">
        <v>98</v>
      </c>
      <c r="F21" s="12" t="s">
        <v>126</v>
      </c>
      <c r="G21" s="12" t="s">
        <v>127</v>
      </c>
      <c r="H21" s="12" t="s">
        <v>298</v>
      </c>
    </row>
    <row r="22" spans="1:9" x14ac:dyDescent="0.3">
      <c r="A22" s="12" t="s">
        <v>128</v>
      </c>
      <c r="B22" s="12" t="s">
        <v>129</v>
      </c>
      <c r="C22" s="12" t="s">
        <v>130</v>
      </c>
      <c r="D22" s="12" t="s">
        <v>131</v>
      </c>
      <c r="E22" s="12" t="s">
        <v>132</v>
      </c>
      <c r="F22" s="12" t="s">
        <v>126</v>
      </c>
      <c r="G22" s="12" t="s">
        <v>133</v>
      </c>
      <c r="H22" s="12" t="s">
        <v>298</v>
      </c>
      <c r="I22" s="7" t="s">
        <v>134</v>
      </c>
    </row>
    <row r="23" spans="1:9" x14ac:dyDescent="0.3">
      <c r="A23" s="12" t="s">
        <v>137</v>
      </c>
      <c r="B23" s="12" t="s">
        <v>138</v>
      </c>
      <c r="C23" s="12" t="s">
        <v>139</v>
      </c>
      <c r="D23" s="12" t="s">
        <v>140</v>
      </c>
      <c r="E23" s="12" t="s">
        <v>105</v>
      </c>
      <c r="F23" s="12" t="s">
        <v>141</v>
      </c>
      <c r="G23" s="12" t="s">
        <v>142</v>
      </c>
      <c r="H23" s="12" t="s">
        <v>298</v>
      </c>
    </row>
    <row r="24" spans="1:9" x14ac:dyDescent="0.3">
      <c r="A24" s="12" t="s">
        <v>143</v>
      </c>
      <c r="B24" s="12" t="s">
        <v>144</v>
      </c>
      <c r="C24" s="12" t="s">
        <v>145</v>
      </c>
      <c r="D24" s="12" t="s">
        <v>146</v>
      </c>
      <c r="E24" s="12" t="s">
        <v>112</v>
      </c>
      <c r="F24" s="12" t="s">
        <v>147</v>
      </c>
      <c r="G24" s="12" t="s">
        <v>133</v>
      </c>
      <c r="H24" s="12" t="s">
        <v>298</v>
      </c>
    </row>
    <row r="25" spans="1:9" x14ac:dyDescent="0.3">
      <c r="A25" s="12" t="s">
        <v>148</v>
      </c>
      <c r="B25" s="12" t="s">
        <v>149</v>
      </c>
      <c r="C25" s="12" t="s">
        <v>150</v>
      </c>
      <c r="D25" s="12" t="s">
        <v>151</v>
      </c>
      <c r="E25" s="12" t="s">
        <v>152</v>
      </c>
      <c r="F25" s="12" t="s">
        <v>153</v>
      </c>
      <c r="G25" s="12" t="s">
        <v>133</v>
      </c>
      <c r="H25" s="12" t="s">
        <v>298</v>
      </c>
      <c r="I25" s="7" t="s">
        <v>134</v>
      </c>
    </row>
    <row r="26" spans="1:9" x14ac:dyDescent="0.3">
      <c r="A26" s="12" t="s">
        <v>154</v>
      </c>
      <c r="B26" s="12" t="s">
        <v>155</v>
      </c>
      <c r="C26" s="16" t="s">
        <v>116</v>
      </c>
      <c r="D26" s="12" t="s">
        <v>156</v>
      </c>
      <c r="E26" s="12" t="s">
        <v>157</v>
      </c>
      <c r="F26" s="12" t="s">
        <v>119</v>
      </c>
      <c r="G26" s="12" t="s">
        <v>158</v>
      </c>
      <c r="H26" s="12" t="s">
        <v>298</v>
      </c>
      <c r="I26" s="7" t="s">
        <v>134</v>
      </c>
    </row>
    <row r="27" spans="1:9" x14ac:dyDescent="0.3">
      <c r="A27" s="12" t="s">
        <v>169</v>
      </c>
      <c r="B27" s="12" t="s">
        <v>170</v>
      </c>
      <c r="C27" s="12" t="s">
        <v>171</v>
      </c>
      <c r="D27" s="12" t="s">
        <v>111</v>
      </c>
      <c r="E27" s="12" t="s">
        <v>112</v>
      </c>
      <c r="F27" s="12" t="s">
        <v>172</v>
      </c>
      <c r="G27" s="12" t="s">
        <v>173</v>
      </c>
      <c r="H27" s="12" t="s">
        <v>298</v>
      </c>
    </row>
    <row r="28" spans="1:9" x14ac:dyDescent="0.3">
      <c r="A28" s="12" t="s">
        <v>182</v>
      </c>
      <c r="B28" s="12" t="s">
        <v>183</v>
      </c>
      <c r="C28" s="12" t="s">
        <v>184</v>
      </c>
      <c r="D28" s="12" t="s">
        <v>185</v>
      </c>
      <c r="E28" s="12" t="s">
        <v>186</v>
      </c>
      <c r="F28" s="12" t="s">
        <v>187</v>
      </c>
      <c r="G28" s="12" t="s">
        <v>188</v>
      </c>
      <c r="H28" s="12" t="s">
        <v>298</v>
      </c>
      <c r="I28" s="7" t="s">
        <v>134</v>
      </c>
    </row>
    <row r="29" spans="1:9" x14ac:dyDescent="0.3">
      <c r="A29" s="12" t="s">
        <v>189</v>
      </c>
      <c r="B29" s="12" t="s">
        <v>190</v>
      </c>
      <c r="C29" s="12" t="s">
        <v>191</v>
      </c>
      <c r="D29" s="12" t="s">
        <v>185</v>
      </c>
      <c r="E29" s="12" t="s">
        <v>192</v>
      </c>
      <c r="F29" s="12" t="s">
        <v>193</v>
      </c>
      <c r="G29" s="12" t="s">
        <v>93</v>
      </c>
      <c r="H29" s="12" t="s">
        <v>298</v>
      </c>
      <c r="I29" s="7" t="s">
        <v>134</v>
      </c>
    </row>
    <row r="30" spans="1:9" x14ac:dyDescent="0.3">
      <c r="A30" s="12" t="s">
        <v>194</v>
      </c>
      <c r="B30" s="12" t="s">
        <v>195</v>
      </c>
      <c r="C30" s="12" t="s">
        <v>196</v>
      </c>
      <c r="D30" s="12" t="s">
        <v>90</v>
      </c>
      <c r="E30" s="12" t="s">
        <v>105</v>
      </c>
      <c r="F30" s="16" t="s">
        <v>197</v>
      </c>
      <c r="G30" s="12" t="s">
        <v>114</v>
      </c>
      <c r="H30" s="12" t="s">
        <v>298</v>
      </c>
    </row>
    <row r="31" spans="1:9" x14ac:dyDescent="0.3">
      <c r="A31" s="12" t="s">
        <v>198</v>
      </c>
      <c r="B31" s="12" t="s">
        <v>199</v>
      </c>
      <c r="C31" s="12" t="s">
        <v>200</v>
      </c>
      <c r="D31" s="12" t="s">
        <v>97</v>
      </c>
      <c r="E31" s="12" t="s">
        <v>201</v>
      </c>
      <c r="F31" s="12" t="s">
        <v>113</v>
      </c>
      <c r="G31" s="12" t="s">
        <v>202</v>
      </c>
      <c r="H31" s="12" t="s">
        <v>298</v>
      </c>
    </row>
    <row r="32" spans="1:9" x14ac:dyDescent="0.3">
      <c r="A32" s="12" t="s">
        <v>203</v>
      </c>
      <c r="B32" s="12" t="s">
        <v>204</v>
      </c>
      <c r="C32" s="12" t="s">
        <v>83</v>
      </c>
      <c r="D32" s="12" t="s">
        <v>205</v>
      </c>
      <c r="E32" s="12" t="s">
        <v>206</v>
      </c>
      <c r="F32" s="12" t="s">
        <v>86</v>
      </c>
      <c r="G32" s="12" t="s">
        <v>207</v>
      </c>
      <c r="H32" s="12" t="s">
        <v>298</v>
      </c>
      <c r="I32" s="7" t="s">
        <v>134</v>
      </c>
    </row>
    <row r="33" spans="1:9" x14ac:dyDescent="0.3">
      <c r="A33" s="12" t="s">
        <v>208</v>
      </c>
      <c r="B33" s="12" t="s">
        <v>209</v>
      </c>
      <c r="C33" s="12" t="s">
        <v>210</v>
      </c>
      <c r="D33" s="12" t="s">
        <v>140</v>
      </c>
      <c r="E33" s="12" t="s">
        <v>211</v>
      </c>
      <c r="F33" s="12" t="s">
        <v>212</v>
      </c>
      <c r="G33" s="12" t="s">
        <v>213</v>
      </c>
      <c r="H33" s="12" t="s">
        <v>298</v>
      </c>
    </row>
    <row r="34" spans="1:9" x14ac:dyDescent="0.3">
      <c r="A34" s="12" t="s">
        <v>214</v>
      </c>
      <c r="B34" s="12" t="s">
        <v>215</v>
      </c>
      <c r="C34" s="12" t="s">
        <v>196</v>
      </c>
      <c r="D34" s="12" t="s">
        <v>205</v>
      </c>
      <c r="E34" s="12" t="s">
        <v>152</v>
      </c>
      <c r="F34" s="12" t="s">
        <v>126</v>
      </c>
      <c r="G34" s="12" t="s">
        <v>216</v>
      </c>
      <c r="H34" s="12" t="s">
        <v>298</v>
      </c>
    </row>
    <row r="35" spans="1:9" x14ac:dyDescent="0.3">
      <c r="A35" s="12" t="s">
        <v>217</v>
      </c>
      <c r="B35" s="12" t="s">
        <v>218</v>
      </c>
      <c r="C35" s="12" t="s">
        <v>219</v>
      </c>
      <c r="D35" s="12" t="s">
        <v>146</v>
      </c>
      <c r="E35" s="16" t="s">
        <v>220</v>
      </c>
      <c r="F35" s="12" t="s">
        <v>113</v>
      </c>
      <c r="G35" s="12" t="s">
        <v>93</v>
      </c>
      <c r="H35" s="12" t="s">
        <v>298</v>
      </c>
    </row>
    <row r="36" spans="1:9" x14ac:dyDescent="0.3">
      <c r="A36" s="12" t="s">
        <v>221</v>
      </c>
      <c r="B36" s="12" t="s">
        <v>222</v>
      </c>
      <c r="C36" s="12" t="s">
        <v>130</v>
      </c>
      <c r="D36" s="12" t="s">
        <v>223</v>
      </c>
      <c r="E36" s="12" t="s">
        <v>220</v>
      </c>
      <c r="F36" s="12" t="s">
        <v>224</v>
      </c>
      <c r="G36" s="12" t="s">
        <v>188</v>
      </c>
      <c r="H36" s="12" t="s">
        <v>298</v>
      </c>
    </row>
    <row r="37" spans="1:9" x14ac:dyDescent="0.3">
      <c r="A37" s="12" t="s">
        <v>225</v>
      </c>
      <c r="B37" s="12" t="s">
        <v>226</v>
      </c>
      <c r="C37" s="12" t="s">
        <v>227</v>
      </c>
      <c r="D37" s="12" t="s">
        <v>111</v>
      </c>
      <c r="E37" s="12" t="s">
        <v>201</v>
      </c>
      <c r="F37" s="16" t="s">
        <v>228</v>
      </c>
      <c r="G37" s="16" t="s">
        <v>229</v>
      </c>
      <c r="H37" s="12" t="s">
        <v>298</v>
      </c>
      <c r="I37" s="7" t="s">
        <v>134</v>
      </c>
    </row>
    <row r="38" spans="1:9" x14ac:dyDescent="0.3">
      <c r="A38" s="12" t="s">
        <v>230</v>
      </c>
      <c r="B38" s="12" t="s">
        <v>231</v>
      </c>
      <c r="C38" s="12" t="s">
        <v>227</v>
      </c>
      <c r="D38" s="12" t="s">
        <v>232</v>
      </c>
      <c r="E38" s="12" t="s">
        <v>233</v>
      </c>
      <c r="F38" s="12" t="s">
        <v>153</v>
      </c>
      <c r="G38" s="12" t="s">
        <v>216</v>
      </c>
      <c r="H38" s="12" t="s">
        <v>298</v>
      </c>
    </row>
    <row r="39" spans="1:9" x14ac:dyDescent="0.3">
      <c r="A39" s="12" t="s">
        <v>234</v>
      </c>
      <c r="B39" s="12" t="s">
        <v>235</v>
      </c>
      <c r="C39" s="12" t="s">
        <v>236</v>
      </c>
      <c r="D39" s="12" t="s">
        <v>146</v>
      </c>
      <c r="E39" s="12" t="s">
        <v>186</v>
      </c>
      <c r="F39" s="12" t="s">
        <v>237</v>
      </c>
      <c r="G39" s="12" t="s">
        <v>238</v>
      </c>
      <c r="H39" s="12" t="s">
        <v>298</v>
      </c>
    </row>
    <row r="40" spans="1:9" x14ac:dyDescent="0.3">
      <c r="A40" s="12" t="s">
        <v>239</v>
      </c>
      <c r="B40" s="12" t="s">
        <v>240</v>
      </c>
      <c r="C40" s="12" t="s">
        <v>184</v>
      </c>
      <c r="D40" s="12" t="s">
        <v>232</v>
      </c>
      <c r="E40" s="12" t="s">
        <v>241</v>
      </c>
      <c r="F40" s="12" t="s">
        <v>92</v>
      </c>
      <c r="G40" s="12" t="s">
        <v>242</v>
      </c>
      <c r="H40" s="12" t="s">
        <v>298</v>
      </c>
    </row>
    <row r="41" spans="1:9" x14ac:dyDescent="0.3">
      <c r="A41" s="12" t="s">
        <v>243</v>
      </c>
      <c r="B41" s="12" t="s">
        <v>244</v>
      </c>
      <c r="C41" s="12" t="s">
        <v>236</v>
      </c>
      <c r="D41" s="12" t="s">
        <v>177</v>
      </c>
      <c r="E41" s="12" t="s">
        <v>186</v>
      </c>
      <c r="F41" s="12" t="s">
        <v>245</v>
      </c>
      <c r="G41" s="12" t="s">
        <v>246</v>
      </c>
      <c r="H41" s="12" t="s">
        <v>298</v>
      </c>
    </row>
    <row r="42" spans="1:9" x14ac:dyDescent="0.3">
      <c r="A42" s="12" t="s">
        <v>247</v>
      </c>
      <c r="B42" s="12" t="s">
        <v>248</v>
      </c>
      <c r="C42" s="12" t="s">
        <v>103</v>
      </c>
      <c r="D42" s="12" t="s">
        <v>146</v>
      </c>
      <c r="E42" s="12" t="s">
        <v>249</v>
      </c>
      <c r="F42" s="12" t="s">
        <v>250</v>
      </c>
      <c r="G42" s="12" t="s">
        <v>216</v>
      </c>
      <c r="H42" s="12" t="s">
        <v>298</v>
      </c>
    </row>
    <row r="43" spans="1:9" x14ac:dyDescent="0.3">
      <c r="A43" s="12" t="s">
        <v>251</v>
      </c>
      <c r="B43" s="12" t="s">
        <v>252</v>
      </c>
      <c r="C43" s="12" t="s">
        <v>191</v>
      </c>
      <c r="D43" s="12" t="s">
        <v>111</v>
      </c>
      <c r="E43" s="12" t="s">
        <v>152</v>
      </c>
      <c r="F43" s="12" t="s">
        <v>253</v>
      </c>
      <c r="G43" s="12" t="s">
        <v>114</v>
      </c>
      <c r="H43" s="12" t="s">
        <v>298</v>
      </c>
    </row>
    <row r="44" spans="1:9" x14ac:dyDescent="0.3">
      <c r="A44" s="12" t="s">
        <v>254</v>
      </c>
      <c r="B44" s="12" t="s">
        <v>255</v>
      </c>
      <c r="C44" s="12" t="s">
        <v>256</v>
      </c>
      <c r="D44" s="12" t="s">
        <v>257</v>
      </c>
      <c r="E44" s="12" t="s">
        <v>105</v>
      </c>
      <c r="F44" s="12" t="s">
        <v>92</v>
      </c>
      <c r="G44" s="12" t="s">
        <v>258</v>
      </c>
      <c r="H44" s="12" t="s">
        <v>298</v>
      </c>
    </row>
    <row r="45" spans="1:9" x14ac:dyDescent="0.3">
      <c r="A45" s="12" t="s">
        <v>259</v>
      </c>
      <c r="B45" s="12" t="s">
        <v>260</v>
      </c>
      <c r="C45" s="12" t="s">
        <v>196</v>
      </c>
      <c r="D45" s="12" t="s">
        <v>261</v>
      </c>
      <c r="E45" s="12" t="s">
        <v>85</v>
      </c>
      <c r="F45" s="12" t="s">
        <v>92</v>
      </c>
      <c r="G45" s="12" t="s">
        <v>188</v>
      </c>
      <c r="H45" s="12" t="s">
        <v>298</v>
      </c>
    </row>
    <row r="46" spans="1:9" x14ac:dyDescent="0.3">
      <c r="A46" s="12" t="s">
        <v>262</v>
      </c>
      <c r="B46" s="12" t="s">
        <v>263</v>
      </c>
      <c r="C46" s="12" t="s">
        <v>264</v>
      </c>
      <c r="D46" s="12" t="s">
        <v>117</v>
      </c>
      <c r="E46" s="12" t="s">
        <v>265</v>
      </c>
      <c r="F46" s="12" t="s">
        <v>266</v>
      </c>
      <c r="G46" s="12" t="s">
        <v>107</v>
      </c>
      <c r="H46" s="12" t="s">
        <v>298</v>
      </c>
    </row>
    <row r="47" spans="1:9" x14ac:dyDescent="0.3">
      <c r="A47" s="12" t="s">
        <v>267</v>
      </c>
      <c r="B47" s="12" t="s">
        <v>268</v>
      </c>
      <c r="C47" s="12" t="s">
        <v>210</v>
      </c>
      <c r="D47" s="12" t="s">
        <v>269</v>
      </c>
      <c r="E47" s="12" t="s">
        <v>233</v>
      </c>
      <c r="F47" s="12" t="s">
        <v>147</v>
      </c>
      <c r="G47" s="12" t="s">
        <v>246</v>
      </c>
      <c r="H47" s="12" t="s">
        <v>298</v>
      </c>
      <c r="I47" s="7" t="s">
        <v>134</v>
      </c>
    </row>
    <row r="48" spans="1:9" x14ac:dyDescent="0.3">
      <c r="A48" s="12" t="s">
        <v>270</v>
      </c>
      <c r="B48" s="12" t="s">
        <v>271</v>
      </c>
      <c r="C48" s="12" t="s">
        <v>96</v>
      </c>
      <c r="D48" s="12" t="s">
        <v>146</v>
      </c>
      <c r="E48" s="12" t="s">
        <v>132</v>
      </c>
      <c r="F48" s="12" t="s">
        <v>272</v>
      </c>
      <c r="G48" s="12" t="s">
        <v>127</v>
      </c>
      <c r="H48" s="12" t="s">
        <v>298</v>
      </c>
      <c r="I48" s="7" t="s">
        <v>134</v>
      </c>
    </row>
    <row r="49" spans="1:11" x14ac:dyDescent="0.3">
      <c r="A49" s="12" t="s">
        <v>273</v>
      </c>
      <c r="B49" s="12" t="s">
        <v>274</v>
      </c>
      <c r="C49" s="16" t="s">
        <v>275</v>
      </c>
      <c r="D49" s="12" t="s">
        <v>111</v>
      </c>
      <c r="E49" s="12" t="s">
        <v>233</v>
      </c>
      <c r="F49" s="12" t="s">
        <v>224</v>
      </c>
      <c r="G49" s="12" t="s">
        <v>276</v>
      </c>
      <c r="H49" s="12" t="s">
        <v>298</v>
      </c>
      <c r="I49" s="7" t="s">
        <v>134</v>
      </c>
    </row>
    <row r="50" spans="1:11" x14ac:dyDescent="0.3">
      <c r="A50" s="12" t="s">
        <v>277</v>
      </c>
      <c r="B50" s="12" t="s">
        <v>278</v>
      </c>
      <c r="C50" s="12" t="s">
        <v>89</v>
      </c>
      <c r="D50" s="12" t="s">
        <v>279</v>
      </c>
      <c r="E50" s="12" t="s">
        <v>280</v>
      </c>
      <c r="F50" s="12" t="s">
        <v>281</v>
      </c>
      <c r="G50" s="16" t="s">
        <v>282</v>
      </c>
      <c r="H50" s="12" t="s">
        <v>298</v>
      </c>
    </row>
    <row r="51" spans="1:11" x14ac:dyDescent="0.3">
      <c r="A51" s="12" t="s">
        <v>286</v>
      </c>
      <c r="B51" s="12" t="s">
        <v>287</v>
      </c>
      <c r="C51" s="12" t="s">
        <v>288</v>
      </c>
      <c r="D51" s="12" t="s">
        <v>232</v>
      </c>
      <c r="E51" s="12" t="s">
        <v>233</v>
      </c>
      <c r="F51" s="12" t="s">
        <v>113</v>
      </c>
      <c r="G51" s="12" t="s">
        <v>289</v>
      </c>
      <c r="H51" s="12" t="s">
        <v>298</v>
      </c>
      <c r="I51" s="7" t="s">
        <v>134</v>
      </c>
    </row>
    <row r="52" spans="1:11" x14ac:dyDescent="0.3">
      <c r="A52" s="12" t="s">
        <v>296</v>
      </c>
      <c r="B52" s="12" t="s">
        <v>297</v>
      </c>
      <c r="C52" s="12" t="s">
        <v>103</v>
      </c>
      <c r="D52" s="12" t="s">
        <v>140</v>
      </c>
      <c r="E52" s="12" t="s">
        <v>91</v>
      </c>
      <c r="F52" s="12" t="s">
        <v>245</v>
      </c>
      <c r="G52" s="12" t="s">
        <v>100</v>
      </c>
      <c r="H52" s="12" t="s">
        <v>298</v>
      </c>
      <c r="I52" s="7" t="s">
        <v>134</v>
      </c>
      <c r="K52" s="7" t="s">
        <v>304</v>
      </c>
    </row>
    <row r="53" spans="1:11" x14ac:dyDescent="0.3">
      <c r="A53" s="12" t="s">
        <v>299</v>
      </c>
      <c r="B53" s="12" t="s">
        <v>300</v>
      </c>
      <c r="C53" s="12" t="s">
        <v>301</v>
      </c>
      <c r="D53" s="12" t="s">
        <v>300</v>
      </c>
      <c r="E53" s="12" t="s">
        <v>300</v>
      </c>
      <c r="F53" s="12" t="s">
        <v>300</v>
      </c>
      <c r="G53" s="12" t="s">
        <v>300</v>
      </c>
      <c r="H53" s="12" t="s">
        <v>302</v>
      </c>
    </row>
    <row r="54" spans="1:11" x14ac:dyDescent="0.3">
      <c r="A54" s="12" t="s">
        <v>122</v>
      </c>
      <c r="B54" s="12" t="s">
        <v>115</v>
      </c>
      <c r="C54" s="12" t="s">
        <v>116</v>
      </c>
      <c r="D54" s="12" t="s">
        <v>117</v>
      </c>
      <c r="E54" s="12" t="s">
        <v>118</v>
      </c>
      <c r="F54" s="12" t="s">
        <v>119</v>
      </c>
      <c r="G54" s="12" t="s">
        <v>120</v>
      </c>
      <c r="H54" s="12" t="s">
        <v>474</v>
      </c>
    </row>
    <row r="55" spans="1:11" x14ac:dyDescent="0.3">
      <c r="A55" s="12" t="s">
        <v>163</v>
      </c>
      <c r="B55" s="12" t="s">
        <v>164</v>
      </c>
      <c r="C55" s="12" t="s">
        <v>165</v>
      </c>
      <c r="D55" s="12" t="s">
        <v>97</v>
      </c>
      <c r="E55" s="12" t="s">
        <v>166</v>
      </c>
      <c r="F55" s="12" t="s">
        <v>167</v>
      </c>
      <c r="G55" s="12" t="s">
        <v>168</v>
      </c>
      <c r="H55" s="12" t="s">
        <v>474</v>
      </c>
    </row>
    <row r="56" spans="1:11" x14ac:dyDescent="0.3">
      <c r="A56" s="12" t="s">
        <v>283</v>
      </c>
      <c r="B56" s="12" t="s">
        <v>284</v>
      </c>
      <c r="C56" s="12" t="s">
        <v>125</v>
      </c>
      <c r="D56" s="12" t="s">
        <v>156</v>
      </c>
      <c r="E56" s="12" t="s">
        <v>285</v>
      </c>
      <c r="F56" s="12" t="s">
        <v>172</v>
      </c>
      <c r="G56" s="12" t="s">
        <v>127</v>
      </c>
      <c r="H56" s="12" t="s">
        <v>474</v>
      </c>
      <c r="I56" s="7" t="s">
        <v>134</v>
      </c>
    </row>
    <row r="57" spans="1:11" x14ac:dyDescent="0.3">
      <c r="A57" s="12" t="s">
        <v>290</v>
      </c>
      <c r="B57" s="12" t="s">
        <v>291</v>
      </c>
      <c r="C57" s="12" t="s">
        <v>292</v>
      </c>
      <c r="D57" s="12" t="s">
        <v>185</v>
      </c>
      <c r="E57" s="12" t="s">
        <v>293</v>
      </c>
      <c r="F57" s="12" t="s">
        <v>294</v>
      </c>
      <c r="G57" s="12" t="s">
        <v>295</v>
      </c>
      <c r="H57" s="12" t="s">
        <v>474</v>
      </c>
      <c r="K57" s="7" t="s">
        <v>303</v>
      </c>
    </row>
    <row r="58" spans="1:11" x14ac:dyDescent="0.3">
      <c r="A58" s="12" t="s">
        <v>299</v>
      </c>
      <c r="B58" s="12" t="s">
        <v>300</v>
      </c>
      <c r="C58" s="12" t="s">
        <v>301</v>
      </c>
      <c r="D58" s="12" t="s">
        <v>300</v>
      </c>
      <c r="E58" s="12" t="s">
        <v>300</v>
      </c>
      <c r="F58" s="12" t="s">
        <v>300</v>
      </c>
      <c r="G58" s="12" t="s">
        <v>300</v>
      </c>
      <c r="H58" s="12" t="s">
        <v>302</v>
      </c>
    </row>
    <row r="59" spans="1:11" x14ac:dyDescent="0.3">
      <c r="A59" s="12" t="s">
        <v>299</v>
      </c>
      <c r="B59" s="12" t="s">
        <v>300</v>
      </c>
      <c r="C59" s="12" t="s">
        <v>301</v>
      </c>
      <c r="D59" s="12" t="s">
        <v>300</v>
      </c>
      <c r="E59" s="12" t="s">
        <v>300</v>
      </c>
      <c r="F59" s="12" t="s">
        <v>300</v>
      </c>
      <c r="G59" s="12" t="s">
        <v>300</v>
      </c>
      <c r="H59" s="12" t="s">
        <v>302</v>
      </c>
    </row>
    <row r="60" spans="1:11" x14ac:dyDescent="0.3">
      <c r="A60" s="13" t="s">
        <v>15</v>
      </c>
    </row>
    <row r="61" spans="1:11" x14ac:dyDescent="0.3">
      <c r="A61" s="12" t="s">
        <v>25</v>
      </c>
      <c r="B61" s="12" t="s">
        <v>28</v>
      </c>
      <c r="C61" s="12" t="s">
        <v>20</v>
      </c>
      <c r="D61" s="12" t="s">
        <v>22</v>
      </c>
      <c r="E61" s="12" t="s">
        <v>23</v>
      </c>
      <c r="F61" s="12" t="s">
        <v>18</v>
      </c>
      <c r="G61" s="12" t="s">
        <v>24</v>
      </c>
      <c r="H61" s="12" t="s">
        <v>26</v>
      </c>
    </row>
    <row r="62" spans="1:11" x14ac:dyDescent="0.3">
      <c r="A62" s="12" t="s">
        <v>35</v>
      </c>
      <c r="B62" s="12" t="s">
        <v>36</v>
      </c>
      <c r="C62" s="12" t="s">
        <v>30</v>
      </c>
      <c r="D62" s="12" t="s">
        <v>37</v>
      </c>
      <c r="E62" s="12" t="s">
        <v>38</v>
      </c>
      <c r="F62" s="12" t="s">
        <v>39</v>
      </c>
      <c r="G62" s="12" t="s">
        <v>40</v>
      </c>
      <c r="H62" s="12" t="s">
        <v>26</v>
      </c>
    </row>
    <row r="63" spans="1:11" x14ac:dyDescent="0.3">
      <c r="A63" s="12" t="s">
        <v>41</v>
      </c>
      <c r="B63" s="12" t="s">
        <v>36</v>
      </c>
      <c r="C63" s="12" t="s">
        <v>42</v>
      </c>
      <c r="D63" s="12" t="s">
        <v>43</v>
      </c>
      <c r="E63" s="12" t="s">
        <v>44</v>
      </c>
      <c r="F63" s="12" t="s">
        <v>45</v>
      </c>
      <c r="G63" s="12" t="s">
        <v>46</v>
      </c>
      <c r="H63" s="12" t="s">
        <v>47</v>
      </c>
    </row>
    <row r="64" spans="1:11" x14ac:dyDescent="0.3">
      <c r="A64" s="12" t="s">
        <v>59</v>
      </c>
      <c r="B64" s="12" t="s">
        <v>36</v>
      </c>
      <c r="C64" s="12" t="s">
        <v>60</v>
      </c>
      <c r="D64" s="12" t="s">
        <v>61</v>
      </c>
      <c r="E64" s="12" t="s">
        <v>62</v>
      </c>
      <c r="F64" s="12" t="s">
        <v>63</v>
      </c>
      <c r="G64" s="12" t="s">
        <v>50</v>
      </c>
      <c r="H64" s="12" t="s">
        <v>64</v>
      </c>
    </row>
    <row r="65" spans="1:9" x14ac:dyDescent="0.3">
      <c r="A65" s="12" t="s">
        <v>77</v>
      </c>
      <c r="B65" s="12" t="s">
        <v>71</v>
      </c>
      <c r="C65" s="12" t="s">
        <v>20</v>
      </c>
      <c r="D65" s="12" t="s">
        <v>78</v>
      </c>
      <c r="E65" s="12" t="s">
        <v>79</v>
      </c>
      <c r="F65" s="12" t="s">
        <v>39</v>
      </c>
      <c r="G65" s="12" t="s">
        <v>24</v>
      </c>
      <c r="H65" s="12" t="s">
        <v>26</v>
      </c>
    </row>
    <row r="66" spans="1:9" x14ac:dyDescent="0.3">
      <c r="A66" s="12" t="s">
        <v>305</v>
      </c>
      <c r="B66" s="12" t="s">
        <v>88</v>
      </c>
      <c r="C66" s="12" t="s">
        <v>306</v>
      </c>
      <c r="D66" s="12" t="s">
        <v>307</v>
      </c>
      <c r="E66" s="12" t="s">
        <v>308</v>
      </c>
      <c r="F66" s="12" t="s">
        <v>309</v>
      </c>
      <c r="G66" s="12" t="s">
        <v>213</v>
      </c>
      <c r="H66" s="12" t="s">
        <v>310</v>
      </c>
    </row>
    <row r="67" spans="1:9" x14ac:dyDescent="0.3">
      <c r="A67" s="12" t="s">
        <v>311</v>
      </c>
      <c r="B67" s="12" t="s">
        <v>95</v>
      </c>
      <c r="C67" s="12" t="s">
        <v>312</v>
      </c>
      <c r="D67" s="12" t="s">
        <v>313</v>
      </c>
      <c r="E67" s="12" t="s">
        <v>314</v>
      </c>
      <c r="F67" s="12" t="s">
        <v>224</v>
      </c>
      <c r="G67" s="12" t="s">
        <v>93</v>
      </c>
      <c r="H67" s="12" t="s">
        <v>315</v>
      </c>
    </row>
    <row r="68" spans="1:9" x14ac:dyDescent="0.3">
      <c r="A68" s="12" t="s">
        <v>325</v>
      </c>
      <c r="B68" s="12" t="s">
        <v>326</v>
      </c>
      <c r="C68" s="12" t="s">
        <v>292</v>
      </c>
      <c r="D68" s="12" t="s">
        <v>320</v>
      </c>
      <c r="E68" s="12" t="s">
        <v>327</v>
      </c>
      <c r="F68" s="12" t="s">
        <v>328</v>
      </c>
      <c r="G68" s="12" t="s">
        <v>93</v>
      </c>
      <c r="H68" s="12" t="s">
        <v>352</v>
      </c>
    </row>
    <row r="69" spans="1:9" x14ac:dyDescent="0.3">
      <c r="A69" s="12" t="s">
        <v>329</v>
      </c>
      <c r="B69" s="12" t="s">
        <v>102</v>
      </c>
      <c r="C69" s="12" t="s">
        <v>288</v>
      </c>
      <c r="D69" s="12" t="s">
        <v>269</v>
      </c>
      <c r="E69" s="12" t="s">
        <v>132</v>
      </c>
      <c r="F69" s="12" t="s">
        <v>179</v>
      </c>
      <c r="G69" s="12" t="s">
        <v>330</v>
      </c>
      <c r="H69" s="12" t="s">
        <v>331</v>
      </c>
    </row>
    <row r="70" spans="1:9" x14ac:dyDescent="0.3">
      <c r="A70" s="12" t="s">
        <v>332</v>
      </c>
      <c r="B70" s="12" t="s">
        <v>333</v>
      </c>
      <c r="C70" s="12" t="s">
        <v>334</v>
      </c>
      <c r="D70" s="12" t="s">
        <v>335</v>
      </c>
      <c r="E70" s="12" t="s">
        <v>336</v>
      </c>
      <c r="F70" s="12" t="s">
        <v>167</v>
      </c>
      <c r="G70" s="12" t="s">
        <v>337</v>
      </c>
      <c r="H70" s="12" t="s">
        <v>338</v>
      </c>
    </row>
    <row r="71" spans="1:9" x14ac:dyDescent="0.3">
      <c r="A71" s="12" t="s">
        <v>339</v>
      </c>
      <c r="B71" s="12" t="s">
        <v>109</v>
      </c>
      <c r="C71" s="12" t="s">
        <v>227</v>
      </c>
      <c r="D71" s="12" t="s">
        <v>269</v>
      </c>
      <c r="E71" s="12" t="s">
        <v>280</v>
      </c>
      <c r="F71" s="12" t="s">
        <v>212</v>
      </c>
      <c r="G71" s="12" t="s">
        <v>282</v>
      </c>
      <c r="H71" s="12" t="s">
        <v>26</v>
      </c>
    </row>
    <row r="72" spans="1:9" x14ac:dyDescent="0.3">
      <c r="A72" s="12" t="s">
        <v>340</v>
      </c>
      <c r="B72" s="12" t="s">
        <v>341</v>
      </c>
      <c r="C72" s="12" t="s">
        <v>342</v>
      </c>
      <c r="D72" s="12" t="s">
        <v>343</v>
      </c>
      <c r="E72" s="12" t="s">
        <v>344</v>
      </c>
      <c r="F72" s="12" t="s">
        <v>126</v>
      </c>
      <c r="G72" s="12" t="s">
        <v>345</v>
      </c>
      <c r="H72" s="12" t="s">
        <v>26</v>
      </c>
    </row>
    <row r="73" spans="1:9" x14ac:dyDescent="0.3">
      <c r="A73" s="12" t="s">
        <v>346</v>
      </c>
      <c r="B73" s="12" t="s">
        <v>115</v>
      </c>
      <c r="C73" s="12" t="s">
        <v>130</v>
      </c>
      <c r="D73" s="12" t="s">
        <v>185</v>
      </c>
      <c r="E73" s="12" t="s">
        <v>265</v>
      </c>
      <c r="F73" s="12" t="s">
        <v>294</v>
      </c>
      <c r="G73" s="12" t="s">
        <v>347</v>
      </c>
      <c r="H73" s="12" t="s">
        <v>26</v>
      </c>
      <c r="I73" s="7" t="s">
        <v>29</v>
      </c>
    </row>
    <row r="74" spans="1:9" x14ac:dyDescent="0.3">
      <c r="A74" s="12" t="s">
        <v>348</v>
      </c>
      <c r="B74" s="12" t="s">
        <v>124</v>
      </c>
      <c r="C74" s="12" t="s">
        <v>349</v>
      </c>
      <c r="D74" s="12" t="s">
        <v>335</v>
      </c>
      <c r="E74" s="12" t="s">
        <v>350</v>
      </c>
      <c r="F74" s="12" t="s">
        <v>245</v>
      </c>
      <c r="G74" s="12" t="s">
        <v>351</v>
      </c>
      <c r="H74" s="12" t="s">
        <v>352</v>
      </c>
    </row>
    <row r="75" spans="1:9" x14ac:dyDescent="0.3">
      <c r="A75" s="12" t="s">
        <v>353</v>
      </c>
      <c r="B75" s="12" t="s">
        <v>129</v>
      </c>
      <c r="C75" s="12" t="s">
        <v>354</v>
      </c>
      <c r="D75" s="12" t="s">
        <v>355</v>
      </c>
      <c r="E75" s="12" t="s">
        <v>356</v>
      </c>
      <c r="F75" s="12" t="s">
        <v>187</v>
      </c>
      <c r="G75" s="12" t="s">
        <v>357</v>
      </c>
      <c r="H75" s="12" t="s">
        <v>26</v>
      </c>
    </row>
    <row r="76" spans="1:9" x14ac:dyDescent="0.3">
      <c r="A76" s="12" t="s">
        <v>360</v>
      </c>
      <c r="B76" s="12" t="s">
        <v>144</v>
      </c>
      <c r="C76" s="12" t="s">
        <v>236</v>
      </c>
      <c r="D76" s="12" t="s">
        <v>156</v>
      </c>
      <c r="E76" s="12" t="s">
        <v>361</v>
      </c>
      <c r="F76" s="12" t="s">
        <v>362</v>
      </c>
      <c r="G76" s="12" t="s">
        <v>363</v>
      </c>
      <c r="H76" s="12" t="s">
        <v>331</v>
      </c>
    </row>
    <row r="77" spans="1:9" x14ac:dyDescent="0.3">
      <c r="A77" s="12" t="s">
        <v>364</v>
      </c>
      <c r="B77" s="12" t="s">
        <v>149</v>
      </c>
      <c r="C77" s="12" t="s">
        <v>196</v>
      </c>
      <c r="D77" s="12" t="s">
        <v>365</v>
      </c>
      <c r="E77" s="12" t="s">
        <v>366</v>
      </c>
      <c r="F77" s="12" t="s">
        <v>367</v>
      </c>
      <c r="G77" s="12" t="s">
        <v>368</v>
      </c>
      <c r="H77" s="12" t="s">
        <v>26</v>
      </c>
    </row>
    <row r="78" spans="1:9" x14ac:dyDescent="0.3">
      <c r="A78" s="12" t="s">
        <v>369</v>
      </c>
      <c r="B78" s="12" t="s">
        <v>155</v>
      </c>
      <c r="C78" s="12" t="s">
        <v>306</v>
      </c>
      <c r="D78" s="12" t="s">
        <v>90</v>
      </c>
      <c r="E78" s="12" t="s">
        <v>327</v>
      </c>
      <c r="F78" s="12" t="s">
        <v>187</v>
      </c>
      <c r="G78" s="12" t="s">
        <v>370</v>
      </c>
      <c r="H78" s="12" t="s">
        <v>26</v>
      </c>
    </row>
    <row r="79" spans="1:9" x14ac:dyDescent="0.3">
      <c r="A79" s="12" t="s">
        <v>371</v>
      </c>
      <c r="B79" s="12" t="s">
        <v>372</v>
      </c>
      <c r="C79" s="12" t="s">
        <v>236</v>
      </c>
      <c r="D79" s="12" t="s">
        <v>355</v>
      </c>
      <c r="E79" s="12" t="s">
        <v>104</v>
      </c>
      <c r="F79" s="12" t="s">
        <v>224</v>
      </c>
      <c r="G79" s="12" t="s">
        <v>107</v>
      </c>
      <c r="H79" s="12" t="s">
        <v>26</v>
      </c>
    </row>
    <row r="80" spans="1:9" x14ac:dyDescent="0.3">
      <c r="A80" s="12" t="s">
        <v>373</v>
      </c>
      <c r="B80" s="12" t="s">
        <v>374</v>
      </c>
      <c r="C80" s="12" t="s">
        <v>184</v>
      </c>
      <c r="D80" s="12" t="s">
        <v>375</v>
      </c>
      <c r="E80" s="12" t="s">
        <v>112</v>
      </c>
      <c r="F80" s="12" t="s">
        <v>376</v>
      </c>
      <c r="G80" s="12" t="s">
        <v>377</v>
      </c>
      <c r="H80" s="12" t="s">
        <v>378</v>
      </c>
    </row>
    <row r="81" spans="1:8" x14ac:dyDescent="0.3">
      <c r="A81" s="12" t="s">
        <v>379</v>
      </c>
      <c r="B81" s="12" t="s">
        <v>164</v>
      </c>
      <c r="C81" s="12" t="s">
        <v>380</v>
      </c>
      <c r="D81" s="12" t="s">
        <v>84</v>
      </c>
      <c r="E81" s="12" t="s">
        <v>350</v>
      </c>
      <c r="F81" s="12" t="s">
        <v>92</v>
      </c>
      <c r="G81" s="12" t="s">
        <v>213</v>
      </c>
      <c r="H81" s="12" t="s">
        <v>26</v>
      </c>
    </row>
    <row r="82" spans="1:8" x14ac:dyDescent="0.3">
      <c r="A82" s="12" t="s">
        <v>384</v>
      </c>
      <c r="B82" s="12" t="s">
        <v>385</v>
      </c>
      <c r="C82" s="12" t="s">
        <v>125</v>
      </c>
      <c r="D82" s="12" t="s">
        <v>386</v>
      </c>
      <c r="E82" s="12" t="s">
        <v>97</v>
      </c>
      <c r="F82" s="12" t="s">
        <v>281</v>
      </c>
      <c r="G82" s="12" t="s">
        <v>321</v>
      </c>
      <c r="H82" s="12" t="s">
        <v>352</v>
      </c>
    </row>
    <row r="83" spans="1:8" x14ac:dyDescent="0.3">
      <c r="A83" s="12" t="s">
        <v>387</v>
      </c>
      <c r="B83" s="12" t="s">
        <v>388</v>
      </c>
      <c r="C83" s="12" t="s">
        <v>342</v>
      </c>
      <c r="D83" s="12" t="s">
        <v>343</v>
      </c>
      <c r="E83" s="12" t="s">
        <v>152</v>
      </c>
      <c r="F83" s="12" t="s">
        <v>212</v>
      </c>
      <c r="G83" s="12" t="s">
        <v>368</v>
      </c>
      <c r="H83" s="12" t="s">
        <v>331</v>
      </c>
    </row>
    <row r="84" spans="1:8" x14ac:dyDescent="0.3">
      <c r="A84" s="12" t="s">
        <v>392</v>
      </c>
      <c r="B84" s="12" t="s">
        <v>190</v>
      </c>
      <c r="C84" s="12" t="s">
        <v>83</v>
      </c>
      <c r="D84" s="12" t="s">
        <v>365</v>
      </c>
      <c r="E84" s="12" t="s">
        <v>85</v>
      </c>
      <c r="F84" s="12" t="s">
        <v>393</v>
      </c>
      <c r="G84" s="12" t="s">
        <v>394</v>
      </c>
      <c r="H84" s="12" t="s">
        <v>26</v>
      </c>
    </row>
    <row r="85" spans="1:8" x14ac:dyDescent="0.3">
      <c r="A85" s="12" t="s">
        <v>396</v>
      </c>
      <c r="B85" s="12" t="s">
        <v>199</v>
      </c>
      <c r="C85" s="12" t="s">
        <v>191</v>
      </c>
      <c r="D85" s="12" t="s">
        <v>397</v>
      </c>
      <c r="E85" s="12" t="s">
        <v>336</v>
      </c>
      <c r="F85" s="12" t="s">
        <v>245</v>
      </c>
      <c r="G85" s="12" t="s">
        <v>114</v>
      </c>
      <c r="H85" s="12" t="s">
        <v>359</v>
      </c>
    </row>
    <row r="86" spans="1:8" x14ac:dyDescent="0.3">
      <c r="A86" s="12" t="s">
        <v>398</v>
      </c>
      <c r="B86" s="12" t="s">
        <v>204</v>
      </c>
      <c r="C86" s="12" t="s">
        <v>236</v>
      </c>
      <c r="D86" s="12" t="s">
        <v>355</v>
      </c>
      <c r="E86" s="12" t="s">
        <v>399</v>
      </c>
      <c r="F86" s="12" t="s">
        <v>224</v>
      </c>
      <c r="G86" s="12" t="s">
        <v>383</v>
      </c>
      <c r="H86" s="12" t="s">
        <v>26</v>
      </c>
    </row>
    <row r="87" spans="1:8" x14ac:dyDescent="0.3">
      <c r="A87" s="12" t="s">
        <v>400</v>
      </c>
      <c r="B87" s="12" t="s">
        <v>209</v>
      </c>
      <c r="C87" s="12" t="s">
        <v>150</v>
      </c>
      <c r="D87" s="12" t="s">
        <v>185</v>
      </c>
      <c r="E87" s="12" t="s">
        <v>265</v>
      </c>
      <c r="F87" s="12" t="s">
        <v>401</v>
      </c>
      <c r="G87" s="12" t="s">
        <v>402</v>
      </c>
      <c r="H87" s="12" t="s">
        <v>315</v>
      </c>
    </row>
    <row r="88" spans="1:8" x14ac:dyDescent="0.3">
      <c r="A88" s="12" t="s">
        <v>403</v>
      </c>
      <c r="B88" s="12" t="s">
        <v>215</v>
      </c>
      <c r="C88" s="12" t="s">
        <v>349</v>
      </c>
      <c r="D88" s="12" t="s">
        <v>404</v>
      </c>
      <c r="E88" s="12" t="s">
        <v>201</v>
      </c>
      <c r="F88" s="12" t="s">
        <v>237</v>
      </c>
      <c r="G88" s="12" t="s">
        <v>100</v>
      </c>
      <c r="H88" s="12" t="s">
        <v>331</v>
      </c>
    </row>
    <row r="89" spans="1:8" x14ac:dyDescent="0.3">
      <c r="A89" s="12" t="s">
        <v>405</v>
      </c>
      <c r="B89" s="12" t="s">
        <v>406</v>
      </c>
      <c r="C89" s="12" t="s">
        <v>354</v>
      </c>
      <c r="D89" s="12" t="s">
        <v>165</v>
      </c>
      <c r="E89" s="12" t="s">
        <v>293</v>
      </c>
      <c r="F89" s="12" t="s">
        <v>237</v>
      </c>
      <c r="G89" s="12" t="s">
        <v>394</v>
      </c>
      <c r="H89" s="12" t="s">
        <v>315</v>
      </c>
    </row>
    <row r="90" spans="1:8" x14ac:dyDescent="0.3">
      <c r="A90" s="12" t="s">
        <v>407</v>
      </c>
      <c r="B90" s="12" t="s">
        <v>218</v>
      </c>
      <c r="C90" s="12" t="s">
        <v>408</v>
      </c>
      <c r="D90" s="12" t="s">
        <v>409</v>
      </c>
      <c r="E90" s="12" t="s">
        <v>152</v>
      </c>
      <c r="F90" s="12" t="s">
        <v>92</v>
      </c>
      <c r="G90" s="12" t="s">
        <v>216</v>
      </c>
      <c r="H90" s="12" t="s">
        <v>315</v>
      </c>
    </row>
    <row r="91" spans="1:8" x14ac:dyDescent="0.3">
      <c r="A91" s="12" t="s">
        <v>410</v>
      </c>
      <c r="B91" s="12" t="s">
        <v>231</v>
      </c>
      <c r="C91" s="12" t="s">
        <v>130</v>
      </c>
      <c r="D91" s="12" t="s">
        <v>411</v>
      </c>
      <c r="E91" s="12" t="s">
        <v>211</v>
      </c>
      <c r="F91" s="12" t="s">
        <v>245</v>
      </c>
      <c r="G91" s="12" t="s">
        <v>412</v>
      </c>
      <c r="H91" s="12" t="s">
        <v>315</v>
      </c>
    </row>
    <row r="92" spans="1:8" x14ac:dyDescent="0.3">
      <c r="A92" s="12" t="s">
        <v>413</v>
      </c>
      <c r="B92" s="12" t="s">
        <v>235</v>
      </c>
      <c r="C92" s="12" t="s">
        <v>318</v>
      </c>
      <c r="D92" s="12" t="s">
        <v>411</v>
      </c>
      <c r="E92" s="12" t="s">
        <v>192</v>
      </c>
      <c r="F92" s="12" t="s">
        <v>401</v>
      </c>
      <c r="G92" s="12" t="s">
        <v>202</v>
      </c>
      <c r="H92" s="12" t="s">
        <v>315</v>
      </c>
    </row>
    <row r="93" spans="1:8" x14ac:dyDescent="0.3">
      <c r="A93" s="12" t="s">
        <v>414</v>
      </c>
      <c r="B93" s="12" t="s">
        <v>415</v>
      </c>
      <c r="C93" s="12" t="s">
        <v>342</v>
      </c>
      <c r="D93" s="12" t="s">
        <v>416</v>
      </c>
      <c r="E93" s="12" t="s">
        <v>220</v>
      </c>
      <c r="F93" s="12" t="s">
        <v>417</v>
      </c>
      <c r="G93" s="12" t="s">
        <v>418</v>
      </c>
      <c r="H93" s="12" t="s">
        <v>359</v>
      </c>
    </row>
    <row r="94" spans="1:8" x14ac:dyDescent="0.3">
      <c r="A94" s="12" t="s">
        <v>419</v>
      </c>
      <c r="B94" s="12" t="s">
        <v>420</v>
      </c>
      <c r="C94" s="12" t="s">
        <v>421</v>
      </c>
      <c r="D94" s="12" t="s">
        <v>84</v>
      </c>
      <c r="E94" s="12" t="s">
        <v>422</v>
      </c>
      <c r="F94" s="12" t="s">
        <v>187</v>
      </c>
      <c r="G94" s="12" t="s">
        <v>173</v>
      </c>
      <c r="H94" s="12" t="s">
        <v>64</v>
      </c>
    </row>
    <row r="95" spans="1:8" x14ac:dyDescent="0.3">
      <c r="A95" s="12" t="s">
        <v>423</v>
      </c>
      <c r="B95" s="12" t="s">
        <v>424</v>
      </c>
      <c r="C95" s="12" t="s">
        <v>145</v>
      </c>
      <c r="D95" s="12" t="s">
        <v>111</v>
      </c>
      <c r="E95" s="12" t="s">
        <v>425</v>
      </c>
      <c r="F95" s="12" t="s">
        <v>147</v>
      </c>
      <c r="G95" s="12" t="s">
        <v>246</v>
      </c>
      <c r="H95" s="12" t="s">
        <v>390</v>
      </c>
    </row>
    <row r="96" spans="1:8" x14ac:dyDescent="0.3">
      <c r="A96" s="12" t="s">
        <v>426</v>
      </c>
      <c r="B96" s="12" t="s">
        <v>427</v>
      </c>
      <c r="C96" s="12" t="s">
        <v>236</v>
      </c>
      <c r="D96" s="12" t="s">
        <v>365</v>
      </c>
      <c r="E96" s="12" t="s">
        <v>314</v>
      </c>
      <c r="F96" s="12" t="s">
        <v>428</v>
      </c>
      <c r="G96" s="12" t="s">
        <v>429</v>
      </c>
      <c r="H96" s="12" t="s">
        <v>310</v>
      </c>
    </row>
    <row r="97" spans="1:11" x14ac:dyDescent="0.3">
      <c r="A97" s="12" t="s">
        <v>430</v>
      </c>
      <c r="B97" s="12" t="s">
        <v>248</v>
      </c>
      <c r="C97" s="12" t="s">
        <v>380</v>
      </c>
      <c r="D97" s="12" t="s">
        <v>431</v>
      </c>
      <c r="E97" s="12" t="s">
        <v>314</v>
      </c>
      <c r="F97" s="12" t="s">
        <v>432</v>
      </c>
      <c r="G97" s="12" t="s">
        <v>433</v>
      </c>
      <c r="H97" s="12" t="s">
        <v>331</v>
      </c>
    </row>
    <row r="98" spans="1:11" x14ac:dyDescent="0.3">
      <c r="A98" s="12" t="s">
        <v>435</v>
      </c>
      <c r="B98" s="12" t="s">
        <v>252</v>
      </c>
      <c r="C98" s="12" t="s">
        <v>349</v>
      </c>
      <c r="D98" s="12" t="s">
        <v>343</v>
      </c>
      <c r="E98" s="12" t="s">
        <v>436</v>
      </c>
      <c r="F98" s="12" t="s">
        <v>432</v>
      </c>
      <c r="G98" s="12" t="s">
        <v>437</v>
      </c>
      <c r="H98" s="12" t="s">
        <v>26</v>
      </c>
    </row>
    <row r="99" spans="1:11" x14ac:dyDescent="0.3">
      <c r="A99" s="12" t="s">
        <v>438</v>
      </c>
      <c r="B99" s="12" t="s">
        <v>255</v>
      </c>
      <c r="C99" s="12" t="s">
        <v>342</v>
      </c>
      <c r="D99" s="12" t="s">
        <v>439</v>
      </c>
      <c r="E99" s="12" t="s">
        <v>211</v>
      </c>
      <c r="F99" s="12" t="s">
        <v>224</v>
      </c>
      <c r="G99" s="12" t="s">
        <v>357</v>
      </c>
      <c r="H99" s="12" t="s">
        <v>26</v>
      </c>
    </row>
    <row r="100" spans="1:11" x14ac:dyDescent="0.3">
      <c r="A100" s="12" t="s">
        <v>440</v>
      </c>
      <c r="B100" s="12" t="s">
        <v>260</v>
      </c>
      <c r="C100" s="12" t="s">
        <v>264</v>
      </c>
      <c r="D100" s="12" t="s">
        <v>441</v>
      </c>
      <c r="E100" s="12" t="s">
        <v>350</v>
      </c>
      <c r="F100" s="12" t="s">
        <v>224</v>
      </c>
      <c r="G100" s="12" t="s">
        <v>188</v>
      </c>
      <c r="H100" s="12" t="s">
        <v>352</v>
      </c>
    </row>
    <row r="101" spans="1:11" x14ac:dyDescent="0.3">
      <c r="A101" s="12" t="s">
        <v>448</v>
      </c>
      <c r="B101" s="12" t="s">
        <v>268</v>
      </c>
      <c r="C101" s="12" t="s">
        <v>449</v>
      </c>
      <c r="D101" s="12" t="s">
        <v>269</v>
      </c>
      <c r="E101" s="12" t="s">
        <v>450</v>
      </c>
      <c r="F101" s="12" t="s">
        <v>92</v>
      </c>
      <c r="G101" s="12" t="s">
        <v>357</v>
      </c>
      <c r="H101" s="12" t="s">
        <v>26</v>
      </c>
    </row>
    <row r="102" spans="1:11" x14ac:dyDescent="0.3">
      <c r="A102" s="12" t="s">
        <v>452</v>
      </c>
      <c r="B102" s="12" t="s">
        <v>451</v>
      </c>
      <c r="C102" s="12" t="s">
        <v>145</v>
      </c>
      <c r="D102" s="12" t="s">
        <v>375</v>
      </c>
      <c r="E102" s="12" t="s">
        <v>327</v>
      </c>
      <c r="F102" s="12" t="s">
        <v>453</v>
      </c>
      <c r="G102" s="12" t="s">
        <v>246</v>
      </c>
      <c r="H102" s="12" t="s">
        <v>359</v>
      </c>
    </row>
    <row r="103" spans="1:11" x14ac:dyDescent="0.3">
      <c r="A103" s="12" t="s">
        <v>454</v>
      </c>
      <c r="B103" s="12" t="s">
        <v>271</v>
      </c>
      <c r="C103" s="12" t="s">
        <v>288</v>
      </c>
      <c r="D103" s="12" t="s">
        <v>455</v>
      </c>
      <c r="E103" s="12" t="s">
        <v>456</v>
      </c>
      <c r="F103" s="12" t="s">
        <v>237</v>
      </c>
      <c r="G103" s="12" t="s">
        <v>127</v>
      </c>
      <c r="H103" s="12" t="s">
        <v>26</v>
      </c>
    </row>
    <row r="104" spans="1:11" x14ac:dyDescent="0.3">
      <c r="A104" s="12" t="s">
        <v>464</v>
      </c>
      <c r="B104" s="12" t="s">
        <v>291</v>
      </c>
      <c r="C104" s="12" t="s">
        <v>342</v>
      </c>
      <c r="D104" s="12" t="s">
        <v>365</v>
      </c>
      <c r="E104" s="12" t="s">
        <v>465</v>
      </c>
      <c r="F104" s="12" t="s">
        <v>417</v>
      </c>
      <c r="G104" s="12" t="s">
        <v>282</v>
      </c>
      <c r="H104" s="12" t="s">
        <v>26</v>
      </c>
    </row>
    <row r="105" spans="1:11" x14ac:dyDescent="0.3">
      <c r="A105" s="12" t="s">
        <v>466</v>
      </c>
      <c r="B105" s="12" t="s">
        <v>467</v>
      </c>
      <c r="C105" s="12" t="s">
        <v>408</v>
      </c>
      <c r="D105" s="12" t="s">
        <v>307</v>
      </c>
      <c r="E105" s="12" t="s">
        <v>468</v>
      </c>
      <c r="F105" s="12" t="s">
        <v>245</v>
      </c>
      <c r="G105" s="12" t="s">
        <v>469</v>
      </c>
      <c r="H105" s="12" t="s">
        <v>26</v>
      </c>
    </row>
    <row r="106" spans="1:11" x14ac:dyDescent="0.3">
      <c r="A106" s="12" t="s">
        <v>470</v>
      </c>
      <c r="B106" s="12" t="s">
        <v>471</v>
      </c>
      <c r="C106" s="12" t="s">
        <v>421</v>
      </c>
      <c r="D106" s="12" t="s">
        <v>324</v>
      </c>
      <c r="E106" s="12" t="s">
        <v>241</v>
      </c>
      <c r="F106" s="12" t="s">
        <v>401</v>
      </c>
      <c r="G106" s="12" t="s">
        <v>289</v>
      </c>
      <c r="H106" s="12" t="s">
        <v>315</v>
      </c>
      <c r="J106" s="7" t="s">
        <v>0</v>
      </c>
      <c r="K106" s="7" t="s">
        <v>473</v>
      </c>
    </row>
    <row r="107" spans="1:11" x14ac:dyDescent="0.3">
      <c r="A107" s="12" t="s">
        <v>299</v>
      </c>
      <c r="B107" s="12" t="s">
        <v>300</v>
      </c>
      <c r="C107" s="12" t="s">
        <v>301</v>
      </c>
      <c r="D107" s="12" t="s">
        <v>300</v>
      </c>
      <c r="E107" s="12" t="s">
        <v>300</v>
      </c>
      <c r="F107" s="12" t="s">
        <v>300</v>
      </c>
      <c r="G107" s="12" t="s">
        <v>300</v>
      </c>
      <c r="H107" s="12" t="s">
        <v>302</v>
      </c>
    </row>
    <row r="108" spans="1:11" x14ac:dyDescent="0.3">
      <c r="A108" s="12" t="s">
        <v>299</v>
      </c>
      <c r="B108" s="12" t="s">
        <v>300</v>
      </c>
      <c r="C108" s="12" t="s">
        <v>301</v>
      </c>
      <c r="D108" s="12" t="s">
        <v>300</v>
      </c>
      <c r="E108" s="12" t="s">
        <v>300</v>
      </c>
      <c r="F108" s="12" t="s">
        <v>300</v>
      </c>
      <c r="G108" s="12" t="s">
        <v>300</v>
      </c>
      <c r="H108" s="12" t="s">
        <v>302</v>
      </c>
    </row>
  </sheetData>
  <mergeCells count="11">
    <mergeCell ref="A1:H1"/>
    <mergeCell ref="A2:H2"/>
    <mergeCell ref="A3:H3"/>
    <mergeCell ref="A4:H4"/>
    <mergeCell ref="A5:H5"/>
    <mergeCell ref="A8:H8"/>
    <mergeCell ref="A9:H9"/>
    <mergeCell ref="A10:H10"/>
    <mergeCell ref="A11:H11"/>
    <mergeCell ref="A6:H6"/>
    <mergeCell ref="A7:H7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6"/>
  <sheetViews>
    <sheetView topLeftCell="A7" workbookViewId="0">
      <selection activeCell="A10" sqref="A10:H10"/>
    </sheetView>
  </sheetViews>
  <sheetFormatPr baseColWidth="10" defaultColWidth="8.77734375" defaultRowHeight="14.4" x14ac:dyDescent="0.3"/>
  <cols>
    <col min="1" max="1" width="10.6640625" style="2" customWidth="1"/>
    <col min="2" max="7" width="8.77734375" style="2"/>
    <col min="8" max="8" width="23.6640625" style="2" customWidth="1"/>
    <col min="9" max="10" width="8.77734375" style="1"/>
    <col min="11" max="11" width="8.77734375" style="7"/>
    <col min="12" max="16384" width="8.77734375" style="1"/>
  </cols>
  <sheetData>
    <row r="1" spans="1:11" x14ac:dyDescent="0.3">
      <c r="A1" s="19" t="s">
        <v>8</v>
      </c>
      <c r="B1" s="19"/>
      <c r="C1" s="19"/>
      <c r="D1" s="19"/>
      <c r="E1" s="19"/>
      <c r="F1" s="19"/>
      <c r="G1" s="19"/>
      <c r="H1" s="19"/>
    </row>
    <row r="2" spans="1:11" ht="15.6" x14ac:dyDescent="0.3">
      <c r="A2" s="20" t="s">
        <v>9</v>
      </c>
      <c r="B2" s="20"/>
      <c r="C2" s="20"/>
      <c r="D2" s="20"/>
      <c r="E2" s="20"/>
      <c r="F2" s="20"/>
      <c r="G2" s="20"/>
      <c r="H2" s="20"/>
    </row>
    <row r="3" spans="1:11" ht="21" x14ac:dyDescent="0.4">
      <c r="A3" s="21" t="s">
        <v>11</v>
      </c>
      <c r="B3" s="21"/>
      <c r="C3" s="21"/>
      <c r="D3" s="21"/>
      <c r="E3" s="21"/>
      <c r="F3" s="21"/>
      <c r="G3" s="21"/>
      <c r="H3" s="21"/>
    </row>
    <row r="4" spans="1:11" x14ac:dyDescent="0.3">
      <c r="A4" s="19" t="s">
        <v>493</v>
      </c>
      <c r="B4" s="19"/>
      <c r="C4" s="19"/>
      <c r="D4" s="19"/>
      <c r="E4" s="19"/>
      <c r="F4" s="19"/>
      <c r="G4" s="19"/>
      <c r="H4" s="19"/>
    </row>
    <row r="6" spans="1:11" s="7" customFormat="1" ht="28.8" customHeight="1" x14ac:dyDescent="0.3">
      <c r="A6" s="23" t="s">
        <v>492</v>
      </c>
      <c r="B6" s="23"/>
      <c r="C6" s="23"/>
      <c r="D6" s="23"/>
      <c r="E6" s="23"/>
      <c r="F6" s="23"/>
      <c r="G6" s="23"/>
      <c r="H6" s="23"/>
    </row>
    <row r="7" spans="1:11" s="7" customFormat="1" x14ac:dyDescent="0.3">
      <c r="A7" s="25" t="s">
        <v>494</v>
      </c>
      <c r="B7" s="25"/>
      <c r="C7" s="25"/>
      <c r="D7" s="25"/>
      <c r="E7" s="25"/>
      <c r="F7" s="25"/>
      <c r="G7" s="25"/>
      <c r="H7" s="25"/>
    </row>
    <row r="8" spans="1:11" s="18" customFormat="1" ht="32.4" customHeight="1" x14ac:dyDescent="0.3">
      <c r="A8" s="22" t="s">
        <v>497</v>
      </c>
      <c r="B8" s="22"/>
      <c r="C8" s="22"/>
      <c r="D8" s="22"/>
      <c r="E8" s="22"/>
      <c r="F8" s="22"/>
      <c r="G8" s="22"/>
      <c r="H8" s="22"/>
    </row>
    <row r="9" spans="1:11" s="7" customFormat="1" ht="28.8" customHeight="1" x14ac:dyDescent="0.3">
      <c r="A9" s="23" t="s">
        <v>495</v>
      </c>
      <c r="B9" s="23"/>
      <c r="C9" s="23"/>
      <c r="D9" s="23"/>
      <c r="E9" s="23"/>
      <c r="F9" s="23"/>
      <c r="G9" s="23"/>
      <c r="H9" s="23"/>
    </row>
    <row r="10" spans="1:11" s="7" customFormat="1" x14ac:dyDescent="0.3">
      <c r="A10" s="24" t="s">
        <v>500</v>
      </c>
      <c r="B10" s="24"/>
      <c r="C10" s="24"/>
      <c r="D10" s="24"/>
      <c r="E10" s="24"/>
      <c r="F10" s="24"/>
      <c r="G10" s="24"/>
      <c r="H10" s="24"/>
    </row>
    <row r="11" spans="1:11" s="7" customFormat="1" x14ac:dyDescent="0.3">
      <c r="A11" s="25" t="s">
        <v>159</v>
      </c>
      <c r="B11" s="25"/>
      <c r="C11" s="25"/>
      <c r="D11" s="25"/>
      <c r="E11" s="25"/>
      <c r="F11" s="25"/>
      <c r="G11" s="25"/>
      <c r="H11" s="25"/>
    </row>
    <row r="13" spans="1:11" ht="15" thickBot="1" x14ac:dyDescent="0.35">
      <c r="A13" s="4" t="s">
        <v>1</v>
      </c>
      <c r="B13" s="4" t="s">
        <v>7</v>
      </c>
      <c r="C13" s="5" t="s">
        <v>2</v>
      </c>
      <c r="D13" s="5" t="s">
        <v>3</v>
      </c>
      <c r="E13" s="5" t="s">
        <v>4</v>
      </c>
      <c r="F13" s="5" t="s">
        <v>5</v>
      </c>
      <c r="G13" s="5" t="s">
        <v>6</v>
      </c>
      <c r="H13" s="5" t="s">
        <v>12</v>
      </c>
    </row>
    <row r="14" spans="1:11" ht="15" thickTop="1" x14ac:dyDescent="0.3">
      <c r="A14" s="10" t="s">
        <v>14</v>
      </c>
      <c r="B14" s="11"/>
      <c r="C14" s="11"/>
      <c r="D14" s="11"/>
      <c r="E14" s="11"/>
      <c r="F14" s="11"/>
      <c r="G14" s="11"/>
      <c r="H14" s="11"/>
    </row>
    <row r="15" spans="1:11" x14ac:dyDescent="0.3">
      <c r="A15" s="12" t="s">
        <v>29</v>
      </c>
      <c r="B15" s="12" t="s">
        <v>36</v>
      </c>
      <c r="C15" s="12" t="s">
        <v>16</v>
      </c>
      <c r="D15" s="12" t="s">
        <v>22</v>
      </c>
      <c r="E15" s="12" t="s">
        <v>48</v>
      </c>
      <c r="F15" s="12" t="s">
        <v>49</v>
      </c>
      <c r="G15" s="12" t="s">
        <v>50</v>
      </c>
      <c r="H15" s="12" t="s">
        <v>477</v>
      </c>
      <c r="K15" s="7" t="s">
        <v>475</v>
      </c>
    </row>
    <row r="18" spans="1:12" s="7" customFormat="1" x14ac:dyDescent="0.3">
      <c r="A18" s="12" t="s">
        <v>299</v>
      </c>
      <c r="B18" s="12" t="s">
        <v>300</v>
      </c>
      <c r="C18" s="12" t="s">
        <v>301</v>
      </c>
      <c r="D18" s="12" t="s">
        <v>300</v>
      </c>
      <c r="E18" s="12" t="s">
        <v>300</v>
      </c>
      <c r="F18" s="12" t="s">
        <v>300</v>
      </c>
      <c r="G18" s="12" t="s">
        <v>300</v>
      </c>
      <c r="H18" s="12" t="s">
        <v>302</v>
      </c>
    </row>
    <row r="19" spans="1:12" x14ac:dyDescent="0.3">
      <c r="A19" s="13" t="s">
        <v>15</v>
      </c>
      <c r="B19" s="12"/>
      <c r="C19" s="12"/>
      <c r="D19" s="12"/>
      <c r="E19" s="12"/>
      <c r="F19" s="12"/>
      <c r="G19" s="12"/>
      <c r="H19" s="12"/>
    </row>
    <row r="20" spans="1:12" x14ac:dyDescent="0.3">
      <c r="A20" s="12" t="s">
        <v>56</v>
      </c>
      <c r="B20" s="12" t="s">
        <v>36</v>
      </c>
      <c r="C20" s="12" t="s">
        <v>51</v>
      </c>
      <c r="D20" s="12" t="s">
        <v>22</v>
      </c>
      <c r="E20" s="12" t="s">
        <v>52</v>
      </c>
      <c r="F20" s="12" t="s">
        <v>53</v>
      </c>
      <c r="G20" s="12" t="s">
        <v>46</v>
      </c>
      <c r="H20" s="12" t="s">
        <v>47</v>
      </c>
    </row>
    <row r="21" spans="1:12" x14ac:dyDescent="0.3">
      <c r="A21" s="12" t="s">
        <v>55</v>
      </c>
      <c r="B21" s="12" t="s">
        <v>36</v>
      </c>
      <c r="C21" s="12" t="s">
        <v>51</v>
      </c>
      <c r="D21" s="12" t="s">
        <v>43</v>
      </c>
      <c r="E21" s="12" t="s">
        <v>52</v>
      </c>
      <c r="F21" s="12" t="s">
        <v>54</v>
      </c>
      <c r="G21" s="12" t="s">
        <v>46</v>
      </c>
      <c r="H21" s="12" t="s">
        <v>47</v>
      </c>
    </row>
    <row r="22" spans="1:12" x14ac:dyDescent="0.3">
      <c r="A22" s="2" t="s">
        <v>58</v>
      </c>
      <c r="H22" s="6" t="s">
        <v>57</v>
      </c>
    </row>
    <row r="23" spans="1:12" x14ac:dyDescent="0.3">
      <c r="A23" s="2" t="s">
        <v>358</v>
      </c>
      <c r="B23" s="2">
        <v>661</v>
      </c>
      <c r="C23" s="2">
        <v>37.5</v>
      </c>
      <c r="D23" s="2">
        <v>33.4</v>
      </c>
      <c r="E23" s="2">
        <v>25.2</v>
      </c>
      <c r="F23" s="2">
        <v>57.4</v>
      </c>
      <c r="G23" s="2">
        <v>77.599999999999994</v>
      </c>
      <c r="H23" s="2" t="s">
        <v>359</v>
      </c>
    </row>
    <row r="24" spans="1:12" x14ac:dyDescent="0.3">
      <c r="A24" s="2" t="s">
        <v>389</v>
      </c>
      <c r="B24" s="2">
        <v>663</v>
      </c>
      <c r="C24" s="2">
        <v>36.700000000000003</v>
      </c>
      <c r="D24" s="2">
        <v>33.200000000000003</v>
      </c>
      <c r="E24" s="2">
        <v>24.7</v>
      </c>
      <c r="F24" s="2">
        <v>57.5</v>
      </c>
      <c r="G24" s="2">
        <v>78.099999999999994</v>
      </c>
      <c r="H24" s="2" t="s">
        <v>395</v>
      </c>
      <c r="J24" s="29"/>
      <c r="K24" s="30"/>
      <c r="L24" s="31"/>
    </row>
    <row r="25" spans="1:12" x14ac:dyDescent="0.3">
      <c r="A25" s="2" t="s">
        <v>391</v>
      </c>
      <c r="B25" s="2">
        <v>421</v>
      </c>
      <c r="C25" s="2">
        <v>36.700000000000003</v>
      </c>
      <c r="D25" s="2">
        <v>33.200000000000003</v>
      </c>
      <c r="E25" s="2">
        <v>24.3</v>
      </c>
      <c r="F25" s="2">
        <v>57.3</v>
      </c>
      <c r="G25" s="2">
        <v>76.8</v>
      </c>
      <c r="H25" s="2" t="s">
        <v>395</v>
      </c>
    </row>
    <row r="26" spans="1:12" s="7" customFormat="1" x14ac:dyDescent="0.3">
      <c r="A26" s="12" t="s">
        <v>322</v>
      </c>
      <c r="B26" s="12" t="s">
        <v>323</v>
      </c>
      <c r="C26" s="12" t="s">
        <v>288</v>
      </c>
      <c r="D26" s="12" t="s">
        <v>324</v>
      </c>
      <c r="E26" s="12" t="s">
        <v>166</v>
      </c>
      <c r="F26" s="12" t="s">
        <v>266</v>
      </c>
      <c r="G26" s="12" t="s">
        <v>207</v>
      </c>
      <c r="H26" s="12" t="s">
        <v>395</v>
      </c>
    </row>
    <row r="27" spans="1:12" s="7" customFormat="1" x14ac:dyDescent="0.3">
      <c r="A27" s="12" t="s">
        <v>316</v>
      </c>
      <c r="B27" s="12" t="s">
        <v>317</v>
      </c>
      <c r="C27" s="12" t="s">
        <v>318</v>
      </c>
      <c r="D27" s="12" t="s">
        <v>319</v>
      </c>
      <c r="E27" s="12" t="s">
        <v>320</v>
      </c>
      <c r="F27" s="12" t="s">
        <v>99</v>
      </c>
      <c r="G27" s="12" t="s">
        <v>321</v>
      </c>
      <c r="H27" s="12" t="s">
        <v>395</v>
      </c>
    </row>
    <row r="28" spans="1:12" s="7" customFormat="1" x14ac:dyDescent="0.3">
      <c r="A28" s="12" t="s">
        <v>381</v>
      </c>
      <c r="B28" s="12" t="s">
        <v>170</v>
      </c>
      <c r="C28" s="12" t="s">
        <v>96</v>
      </c>
      <c r="D28" s="12" t="s">
        <v>382</v>
      </c>
      <c r="E28" s="12" t="s">
        <v>157</v>
      </c>
      <c r="F28" s="12" t="s">
        <v>147</v>
      </c>
      <c r="G28" s="12" t="s">
        <v>383</v>
      </c>
      <c r="H28" s="12" t="s">
        <v>395</v>
      </c>
    </row>
    <row r="29" spans="1:12" x14ac:dyDescent="0.3">
      <c r="A29" s="2" t="s">
        <v>434</v>
      </c>
      <c r="B29" s="2">
        <v>320</v>
      </c>
      <c r="C29" s="2">
        <v>37.9</v>
      </c>
      <c r="D29" s="2">
        <v>33.6</v>
      </c>
      <c r="E29" s="2">
        <v>25.3</v>
      </c>
      <c r="F29" s="2">
        <v>58.4</v>
      </c>
      <c r="G29" s="2">
        <v>78.400000000000006</v>
      </c>
      <c r="H29" s="2" t="s">
        <v>395</v>
      </c>
    </row>
    <row r="30" spans="1:12" x14ac:dyDescent="0.3">
      <c r="A30" s="2" t="s">
        <v>472</v>
      </c>
      <c r="B30" s="2">
        <v>702</v>
      </c>
      <c r="C30" s="2">
        <v>36.700000000000003</v>
      </c>
      <c r="D30" s="2">
        <v>32.5</v>
      </c>
      <c r="E30" s="2">
        <v>23.1</v>
      </c>
      <c r="F30" s="2">
        <v>58.4</v>
      </c>
      <c r="G30" s="2">
        <v>77.5</v>
      </c>
      <c r="H30" s="2" t="s">
        <v>395</v>
      </c>
      <c r="K30" s="7" t="s">
        <v>476</v>
      </c>
    </row>
    <row r="31" spans="1:12" s="7" customFormat="1" x14ac:dyDescent="0.3">
      <c r="A31" s="12" t="s">
        <v>299</v>
      </c>
      <c r="B31" s="12" t="s">
        <v>300</v>
      </c>
      <c r="C31" s="12" t="s">
        <v>301</v>
      </c>
      <c r="D31" s="12" t="s">
        <v>300</v>
      </c>
      <c r="E31" s="12" t="s">
        <v>300</v>
      </c>
      <c r="F31" s="12" t="s">
        <v>300</v>
      </c>
      <c r="G31" s="12" t="s">
        <v>300</v>
      </c>
      <c r="H31" s="12" t="s">
        <v>302</v>
      </c>
    </row>
    <row r="32" spans="1:12" s="7" customFormat="1" x14ac:dyDescent="0.3">
      <c r="A32" s="12" t="s">
        <v>299</v>
      </c>
      <c r="B32" s="12" t="s">
        <v>300</v>
      </c>
      <c r="C32" s="12" t="s">
        <v>301</v>
      </c>
      <c r="D32" s="12" t="s">
        <v>300</v>
      </c>
      <c r="E32" s="12" t="s">
        <v>300</v>
      </c>
      <c r="F32" s="12" t="s">
        <v>300</v>
      </c>
      <c r="G32" s="12" t="s">
        <v>300</v>
      </c>
      <c r="H32" s="12" t="s">
        <v>302</v>
      </c>
    </row>
    <row r="66" spans="10:10" x14ac:dyDescent="0.3">
      <c r="J66" s="1" t="s">
        <v>0</v>
      </c>
    </row>
  </sheetData>
  <mergeCells count="11">
    <mergeCell ref="A1:H1"/>
    <mergeCell ref="A2:H2"/>
    <mergeCell ref="A3:H3"/>
    <mergeCell ref="A4:H4"/>
    <mergeCell ref="J24:L24"/>
    <mergeCell ref="A6:H6"/>
    <mergeCell ref="A7:H7"/>
    <mergeCell ref="A8:H8"/>
    <mergeCell ref="A9:H9"/>
    <mergeCell ref="A10:H10"/>
    <mergeCell ref="A11:H1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1"/>
  <sheetViews>
    <sheetView topLeftCell="A10" workbookViewId="0">
      <selection activeCell="A15" sqref="A15:XFD16"/>
    </sheetView>
  </sheetViews>
  <sheetFormatPr baseColWidth="10" defaultColWidth="8.77734375" defaultRowHeight="14.4" x14ac:dyDescent="0.3"/>
  <cols>
    <col min="1" max="1" width="10.6640625" style="12" customWidth="1"/>
    <col min="2" max="7" width="8.77734375" style="12"/>
    <col min="8" max="8" width="23.6640625" style="12" customWidth="1"/>
    <col min="9" max="16384" width="8.77734375" style="7"/>
  </cols>
  <sheetData>
    <row r="1" spans="1:11" x14ac:dyDescent="0.3">
      <c r="A1" s="26" t="s">
        <v>8</v>
      </c>
      <c r="B1" s="26"/>
      <c r="C1" s="26"/>
      <c r="D1" s="26"/>
      <c r="E1" s="26"/>
      <c r="F1" s="26"/>
      <c r="G1" s="26"/>
      <c r="H1" s="26"/>
    </row>
    <row r="2" spans="1:11" ht="15.6" x14ac:dyDescent="0.3">
      <c r="A2" s="27" t="s">
        <v>9</v>
      </c>
      <c r="B2" s="27"/>
      <c r="C2" s="27"/>
      <c r="D2" s="27"/>
      <c r="E2" s="27"/>
      <c r="F2" s="27"/>
      <c r="G2" s="27"/>
      <c r="H2" s="27"/>
    </row>
    <row r="3" spans="1:11" ht="21" x14ac:dyDescent="0.4">
      <c r="A3" s="32" t="s">
        <v>80</v>
      </c>
      <c r="B3" s="32"/>
      <c r="C3" s="32"/>
      <c r="D3" s="32"/>
      <c r="E3" s="32"/>
      <c r="F3" s="32"/>
      <c r="G3" s="32"/>
      <c r="H3" s="32"/>
    </row>
    <row r="4" spans="1:11" x14ac:dyDescent="0.3">
      <c r="A4" s="26" t="s">
        <v>498</v>
      </c>
      <c r="B4" s="26"/>
      <c r="C4" s="26"/>
      <c r="D4" s="26"/>
      <c r="E4" s="26"/>
      <c r="F4" s="26"/>
      <c r="G4" s="26"/>
      <c r="H4" s="26"/>
    </row>
    <row r="5" spans="1:11" ht="15.6" x14ac:dyDescent="0.3">
      <c r="A5" s="27"/>
      <c r="B5" s="27"/>
      <c r="C5" s="27"/>
      <c r="D5" s="27"/>
      <c r="E5" s="27"/>
      <c r="F5" s="27"/>
      <c r="G5" s="27"/>
      <c r="H5" s="27"/>
    </row>
    <row r="6" spans="1:11" ht="28.8" customHeight="1" x14ac:dyDescent="0.3">
      <c r="A6" s="23" t="s">
        <v>501</v>
      </c>
      <c r="B6" s="23"/>
      <c r="C6" s="23"/>
      <c r="D6" s="23"/>
      <c r="E6" s="23"/>
      <c r="F6" s="23"/>
      <c r="G6" s="23"/>
      <c r="H6" s="23"/>
    </row>
    <row r="7" spans="1:11" x14ac:dyDescent="0.3">
      <c r="A7" s="25" t="s">
        <v>502</v>
      </c>
      <c r="B7" s="25"/>
      <c r="C7" s="25"/>
      <c r="D7" s="25"/>
      <c r="E7" s="25"/>
      <c r="F7" s="25"/>
      <c r="G7" s="25"/>
      <c r="H7" s="25"/>
    </row>
    <row r="8" spans="1:11" ht="15.6" x14ac:dyDescent="0.3">
      <c r="A8" s="27"/>
      <c r="B8" s="27"/>
      <c r="C8" s="27"/>
      <c r="D8" s="27"/>
      <c r="E8" s="27"/>
      <c r="F8" s="27"/>
      <c r="G8" s="27"/>
      <c r="H8" s="27"/>
    </row>
    <row r="9" spans="1:11" s="14" customFormat="1" ht="15" thickBot="1" x14ac:dyDescent="0.35">
      <c r="A9" s="8" t="s">
        <v>1</v>
      </c>
      <c r="B9" s="8" t="s">
        <v>7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12</v>
      </c>
    </row>
    <row r="10" spans="1:11" ht="15" thickTop="1" x14ac:dyDescent="0.3">
      <c r="A10" s="10" t="s">
        <v>14</v>
      </c>
      <c r="B10" s="11"/>
      <c r="C10" s="11"/>
      <c r="D10" s="11"/>
      <c r="E10" s="11"/>
      <c r="F10" s="11"/>
      <c r="G10" s="11"/>
      <c r="H10" s="11"/>
    </row>
    <row r="11" spans="1:11" x14ac:dyDescent="0.3">
      <c r="A11" s="12">
        <v>3875</v>
      </c>
      <c r="B11" s="12" t="s">
        <v>36</v>
      </c>
      <c r="C11" s="12" t="s">
        <v>65</v>
      </c>
      <c r="D11" s="12" t="s">
        <v>66</v>
      </c>
      <c r="E11" s="12" t="s">
        <v>67</v>
      </c>
      <c r="F11" s="12" t="s">
        <v>68</v>
      </c>
      <c r="G11" s="12" t="s">
        <v>69</v>
      </c>
      <c r="H11" s="12" t="s">
        <v>80</v>
      </c>
    </row>
    <row r="12" spans="1:11" x14ac:dyDescent="0.3">
      <c r="A12" s="12" t="s">
        <v>478</v>
      </c>
      <c r="B12" s="12" t="s">
        <v>479</v>
      </c>
      <c r="C12" s="12" t="s">
        <v>480</v>
      </c>
      <c r="D12" s="12" t="s">
        <v>206</v>
      </c>
      <c r="E12" s="12" t="s">
        <v>481</v>
      </c>
      <c r="F12" s="12" t="s">
        <v>482</v>
      </c>
      <c r="G12" s="12" t="s">
        <v>483</v>
      </c>
      <c r="H12" s="12" t="s">
        <v>80</v>
      </c>
    </row>
    <row r="13" spans="1:11" x14ac:dyDescent="0.3">
      <c r="A13" s="12" t="s">
        <v>484</v>
      </c>
      <c r="B13" s="12" t="s">
        <v>485</v>
      </c>
      <c r="C13" s="12" t="s">
        <v>461</v>
      </c>
      <c r="D13" s="12" t="s">
        <v>465</v>
      </c>
      <c r="E13" s="12" t="s">
        <v>444</v>
      </c>
      <c r="F13" s="12" t="s">
        <v>486</v>
      </c>
      <c r="G13" s="12" t="s">
        <v>487</v>
      </c>
      <c r="H13" s="12" t="s">
        <v>80</v>
      </c>
      <c r="K13" s="7" t="s">
        <v>540</v>
      </c>
    </row>
    <row r="15" spans="1:11" x14ac:dyDescent="0.3">
      <c r="A15" s="12" t="s">
        <v>299</v>
      </c>
      <c r="B15" s="12" t="s">
        <v>300</v>
      </c>
      <c r="C15" s="12" t="s">
        <v>301</v>
      </c>
      <c r="D15" s="12" t="s">
        <v>300</v>
      </c>
      <c r="E15" s="12" t="s">
        <v>300</v>
      </c>
      <c r="F15" s="12" t="s">
        <v>300</v>
      </c>
      <c r="G15" s="12" t="s">
        <v>300</v>
      </c>
      <c r="H15" s="12" t="s">
        <v>302</v>
      </c>
    </row>
    <row r="16" spans="1:11" x14ac:dyDescent="0.3">
      <c r="A16" s="17" t="s">
        <v>446</v>
      </c>
    </row>
    <row r="17" spans="1:11" x14ac:dyDescent="0.3">
      <c r="A17" s="12" t="s">
        <v>442</v>
      </c>
      <c r="B17" s="12" t="s">
        <v>263</v>
      </c>
      <c r="C17" s="12" t="s">
        <v>443</v>
      </c>
      <c r="D17" s="12" t="s">
        <v>117</v>
      </c>
      <c r="E17" s="12" t="s">
        <v>444</v>
      </c>
      <c r="F17" s="12" t="s">
        <v>445</v>
      </c>
      <c r="G17" s="12" t="s">
        <v>337</v>
      </c>
      <c r="H17" s="12" t="s">
        <v>447</v>
      </c>
    </row>
    <row r="18" spans="1:11" x14ac:dyDescent="0.3">
      <c r="A18" s="12" t="s">
        <v>457</v>
      </c>
      <c r="B18" s="12" t="s">
        <v>274</v>
      </c>
      <c r="C18" s="12" t="s">
        <v>458</v>
      </c>
      <c r="D18" s="12" t="s">
        <v>131</v>
      </c>
      <c r="E18" s="12" t="s">
        <v>178</v>
      </c>
      <c r="F18" s="12" t="s">
        <v>445</v>
      </c>
      <c r="G18" s="12" t="s">
        <v>459</v>
      </c>
      <c r="H18" s="12" t="s">
        <v>447</v>
      </c>
    </row>
    <row r="19" spans="1:11" x14ac:dyDescent="0.3">
      <c r="A19" s="12" t="s">
        <v>460</v>
      </c>
      <c r="B19" s="12" t="s">
        <v>278</v>
      </c>
      <c r="C19" s="12" t="s">
        <v>461</v>
      </c>
      <c r="D19" s="12" t="s">
        <v>350</v>
      </c>
      <c r="E19" s="12" t="s">
        <v>444</v>
      </c>
      <c r="F19" s="12" t="s">
        <v>462</v>
      </c>
      <c r="G19" s="12" t="s">
        <v>463</v>
      </c>
      <c r="H19" s="12" t="s">
        <v>447</v>
      </c>
    </row>
    <row r="20" spans="1:11" x14ac:dyDescent="0.3">
      <c r="A20" s="12" t="s">
        <v>390</v>
      </c>
      <c r="B20" s="12" t="s">
        <v>503</v>
      </c>
      <c r="C20" s="12" t="s">
        <v>504</v>
      </c>
      <c r="D20" s="12" t="s">
        <v>350</v>
      </c>
      <c r="E20" s="12" t="s">
        <v>186</v>
      </c>
      <c r="F20" s="12" t="s">
        <v>505</v>
      </c>
      <c r="G20" s="12" t="s">
        <v>506</v>
      </c>
      <c r="H20" s="12" t="s">
        <v>447</v>
      </c>
    </row>
    <row r="21" spans="1:11" x14ac:dyDescent="0.3">
      <c r="A21" s="12" t="s">
        <v>507</v>
      </c>
      <c r="B21" s="12" t="s">
        <v>508</v>
      </c>
      <c r="C21" s="12" t="s">
        <v>509</v>
      </c>
      <c r="D21" s="12" t="s">
        <v>185</v>
      </c>
      <c r="E21" s="12" t="s">
        <v>490</v>
      </c>
      <c r="F21" s="12" t="s">
        <v>510</v>
      </c>
      <c r="G21" s="12" t="s">
        <v>511</v>
      </c>
      <c r="H21" s="12" t="s">
        <v>447</v>
      </c>
    </row>
    <row r="22" spans="1:11" x14ac:dyDescent="0.3">
      <c r="A22" s="12" t="s">
        <v>512</v>
      </c>
      <c r="B22" s="12" t="s">
        <v>513</v>
      </c>
      <c r="C22" s="12" t="s">
        <v>514</v>
      </c>
      <c r="D22" s="12" t="s">
        <v>515</v>
      </c>
      <c r="E22" s="12" t="s">
        <v>233</v>
      </c>
      <c r="F22" s="12" t="s">
        <v>106</v>
      </c>
      <c r="G22" s="12" t="s">
        <v>516</v>
      </c>
      <c r="H22" s="12" t="s">
        <v>447</v>
      </c>
    </row>
    <row r="23" spans="1:11" x14ac:dyDescent="0.3">
      <c r="A23" s="12" t="s">
        <v>517</v>
      </c>
      <c r="B23" s="12" t="s">
        <v>479</v>
      </c>
      <c r="C23" s="12" t="s">
        <v>518</v>
      </c>
      <c r="D23" s="12" t="s">
        <v>223</v>
      </c>
      <c r="E23" s="12" t="s">
        <v>519</v>
      </c>
      <c r="F23" s="12" t="s">
        <v>462</v>
      </c>
      <c r="G23" s="12" t="s">
        <v>520</v>
      </c>
      <c r="H23" s="12" t="s">
        <v>447</v>
      </c>
    </row>
    <row r="24" spans="1:11" x14ac:dyDescent="0.3">
      <c r="A24" s="12" t="s">
        <v>521</v>
      </c>
      <c r="B24" s="12" t="s">
        <v>485</v>
      </c>
      <c r="C24" s="12" t="s">
        <v>518</v>
      </c>
      <c r="D24" s="12" t="s">
        <v>117</v>
      </c>
      <c r="E24" s="12" t="s">
        <v>522</v>
      </c>
      <c r="F24" s="12" t="s">
        <v>328</v>
      </c>
      <c r="G24" s="12" t="s">
        <v>506</v>
      </c>
      <c r="H24" s="12" t="s">
        <v>447</v>
      </c>
    </row>
    <row r="25" spans="1:11" x14ac:dyDescent="0.3">
      <c r="A25" s="12" t="s">
        <v>523</v>
      </c>
      <c r="B25" s="12" t="s">
        <v>524</v>
      </c>
      <c r="C25" s="12" t="s">
        <v>525</v>
      </c>
      <c r="D25" s="12" t="s">
        <v>131</v>
      </c>
      <c r="E25" s="12" t="s">
        <v>526</v>
      </c>
      <c r="F25" s="12" t="s">
        <v>505</v>
      </c>
      <c r="G25" s="12" t="s">
        <v>527</v>
      </c>
      <c r="H25" s="12" t="s">
        <v>315</v>
      </c>
    </row>
    <row r="26" spans="1:11" x14ac:dyDescent="0.3">
      <c r="A26" s="12" t="s">
        <v>528</v>
      </c>
      <c r="B26" s="12" t="s">
        <v>374</v>
      </c>
      <c r="C26" s="12" t="s">
        <v>529</v>
      </c>
      <c r="D26" s="12" t="s">
        <v>530</v>
      </c>
      <c r="E26" s="12" t="s">
        <v>490</v>
      </c>
      <c r="F26" s="12" t="s">
        <v>86</v>
      </c>
      <c r="G26" s="12" t="s">
        <v>463</v>
      </c>
      <c r="H26" s="12" t="s">
        <v>531</v>
      </c>
    </row>
    <row r="27" spans="1:11" x14ac:dyDescent="0.3">
      <c r="A27" s="12" t="s">
        <v>532</v>
      </c>
      <c r="B27" s="12" t="s">
        <v>222</v>
      </c>
      <c r="C27" s="12" t="s">
        <v>514</v>
      </c>
      <c r="D27" s="12" t="s">
        <v>436</v>
      </c>
      <c r="E27" s="12" t="s">
        <v>533</v>
      </c>
      <c r="F27" s="12" t="s">
        <v>401</v>
      </c>
      <c r="G27" s="12" t="s">
        <v>534</v>
      </c>
      <c r="H27" s="12" t="s">
        <v>447</v>
      </c>
    </row>
    <row r="28" spans="1:11" x14ac:dyDescent="0.3">
      <c r="A28" s="12" t="s">
        <v>535</v>
      </c>
      <c r="B28" s="12" t="s">
        <v>226</v>
      </c>
      <c r="C28" s="12" t="s">
        <v>536</v>
      </c>
      <c r="D28" s="12" t="s">
        <v>431</v>
      </c>
      <c r="E28" s="12" t="s">
        <v>132</v>
      </c>
      <c r="F28" s="12" t="s">
        <v>445</v>
      </c>
      <c r="G28" s="12" t="s">
        <v>511</v>
      </c>
      <c r="H28" s="12" t="s">
        <v>447</v>
      </c>
    </row>
    <row r="29" spans="1:11" x14ac:dyDescent="0.3">
      <c r="A29" s="12" t="s">
        <v>537</v>
      </c>
      <c r="B29" s="12" t="s">
        <v>538</v>
      </c>
      <c r="C29" s="12" t="s">
        <v>539</v>
      </c>
      <c r="D29" s="12" t="s">
        <v>261</v>
      </c>
      <c r="E29" s="12" t="s">
        <v>98</v>
      </c>
      <c r="F29" s="12" t="s">
        <v>445</v>
      </c>
      <c r="G29" s="12" t="s">
        <v>506</v>
      </c>
      <c r="H29" s="12" t="s">
        <v>447</v>
      </c>
    </row>
    <row r="30" spans="1:11" x14ac:dyDescent="0.3">
      <c r="A30" s="12" t="s">
        <v>488</v>
      </c>
      <c r="B30" s="12" t="s">
        <v>489</v>
      </c>
      <c r="C30" s="12" t="s">
        <v>480</v>
      </c>
      <c r="D30" s="12" t="s">
        <v>261</v>
      </c>
      <c r="E30" s="12" t="s">
        <v>490</v>
      </c>
      <c r="F30" s="12" t="s">
        <v>106</v>
      </c>
      <c r="G30" s="12" t="s">
        <v>491</v>
      </c>
      <c r="H30" s="12" t="s">
        <v>80</v>
      </c>
      <c r="K30" s="7" t="s">
        <v>541</v>
      </c>
    </row>
    <row r="61" spans="10:10" x14ac:dyDescent="0.3">
      <c r="J61" s="7" t="s">
        <v>0</v>
      </c>
    </row>
  </sheetData>
  <mergeCells count="8">
    <mergeCell ref="A7:H7"/>
    <mergeCell ref="A8:H8"/>
    <mergeCell ref="A5:H5"/>
    <mergeCell ref="A1:H1"/>
    <mergeCell ref="A2:H2"/>
    <mergeCell ref="A3:H3"/>
    <mergeCell ref="A4:H4"/>
    <mergeCell ref="A6:H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7"/>
  <sheetViews>
    <sheetView workbookViewId="0">
      <selection activeCell="A7" sqref="A7:XFD10"/>
    </sheetView>
  </sheetViews>
  <sheetFormatPr baseColWidth="10" defaultColWidth="8.77734375" defaultRowHeight="14.4" x14ac:dyDescent="0.3"/>
  <cols>
    <col min="1" max="1" width="10.6640625" style="2" customWidth="1"/>
    <col min="2" max="7" width="8.77734375" style="2"/>
    <col min="8" max="8" width="17.44140625" style="2" customWidth="1"/>
    <col min="9" max="16384" width="8.77734375" style="1"/>
  </cols>
  <sheetData>
    <row r="1" spans="1:8" x14ac:dyDescent="0.3">
      <c r="A1" s="19" t="s">
        <v>8</v>
      </c>
      <c r="B1" s="19"/>
      <c r="C1" s="19"/>
      <c r="D1" s="19"/>
      <c r="E1" s="19"/>
      <c r="F1" s="19"/>
      <c r="G1" s="19"/>
      <c r="H1" s="19"/>
    </row>
    <row r="2" spans="1:8" ht="15.6" x14ac:dyDescent="0.3">
      <c r="A2" s="20" t="s">
        <v>9</v>
      </c>
      <c r="B2" s="20"/>
      <c r="C2" s="20"/>
      <c r="D2" s="20"/>
      <c r="E2" s="20"/>
      <c r="F2" s="20"/>
      <c r="G2" s="20"/>
      <c r="H2" s="20"/>
    </row>
    <row r="3" spans="1:8" ht="21" x14ac:dyDescent="0.4">
      <c r="A3" s="21" t="s">
        <v>13</v>
      </c>
      <c r="B3" s="21"/>
      <c r="C3" s="21"/>
      <c r="D3" s="21"/>
      <c r="E3" s="21"/>
      <c r="F3" s="21"/>
      <c r="G3" s="21"/>
      <c r="H3" s="21"/>
    </row>
    <row r="4" spans="1:8" x14ac:dyDescent="0.3">
      <c r="A4" s="19" t="s">
        <v>76</v>
      </c>
      <c r="B4" s="19"/>
      <c r="C4" s="19"/>
      <c r="D4" s="19"/>
      <c r="E4" s="19"/>
      <c r="F4" s="19"/>
      <c r="G4" s="19"/>
      <c r="H4" s="19"/>
    </row>
    <row r="6" spans="1:8" s="3" customFormat="1" ht="15" thickBot="1" x14ac:dyDescent="0.35">
      <c r="A6" s="4" t="s">
        <v>1</v>
      </c>
      <c r="B6" s="4" t="s">
        <v>7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12</v>
      </c>
    </row>
    <row r="7" spans="1:8" ht="15" thickTop="1" x14ac:dyDescent="0.3">
      <c r="A7" s="10" t="s">
        <v>14</v>
      </c>
      <c r="B7" s="11"/>
      <c r="C7" s="11"/>
      <c r="D7" s="11"/>
      <c r="E7" s="11"/>
      <c r="F7" s="11"/>
      <c r="G7" s="11"/>
      <c r="H7" s="11"/>
    </row>
    <row r="8" spans="1:8" x14ac:dyDescent="0.3">
      <c r="A8" s="12" t="s">
        <v>70</v>
      </c>
      <c r="B8" s="12" t="s">
        <v>71</v>
      </c>
      <c r="C8" s="12" t="s">
        <v>72</v>
      </c>
      <c r="D8" s="12" t="s">
        <v>73</v>
      </c>
      <c r="E8" s="12" t="s">
        <v>44</v>
      </c>
      <c r="F8" s="12" t="s">
        <v>74</v>
      </c>
      <c r="G8" s="12" t="s">
        <v>24</v>
      </c>
      <c r="H8" s="12" t="s">
        <v>75</v>
      </c>
    </row>
    <row r="10" spans="1:8" s="7" customFormat="1" x14ac:dyDescent="0.3">
      <c r="A10" s="12" t="s">
        <v>299</v>
      </c>
      <c r="B10" s="12" t="s">
        <v>300</v>
      </c>
      <c r="C10" s="12" t="s">
        <v>301</v>
      </c>
      <c r="D10" s="12" t="s">
        <v>300</v>
      </c>
      <c r="E10" s="12" t="s">
        <v>300</v>
      </c>
      <c r="F10" s="12" t="s">
        <v>300</v>
      </c>
      <c r="G10" s="12" t="s">
        <v>300</v>
      </c>
      <c r="H10" s="12" t="s">
        <v>302</v>
      </c>
    </row>
    <row r="11" spans="1:8" s="7" customFormat="1" x14ac:dyDescent="0.3">
      <c r="A11" s="17" t="s">
        <v>446</v>
      </c>
      <c r="B11" s="12"/>
      <c r="C11" s="12"/>
      <c r="D11" s="12"/>
      <c r="E11" s="12"/>
      <c r="F11" s="12"/>
      <c r="G11" s="12"/>
      <c r="H11" s="12"/>
    </row>
    <row r="12" spans="1:8" x14ac:dyDescent="0.3">
      <c r="A12" s="2">
        <v>2947</v>
      </c>
      <c r="B12" s="2">
        <v>635</v>
      </c>
      <c r="C12" s="2">
        <v>31</v>
      </c>
      <c r="D12" s="2">
        <v>28.2</v>
      </c>
      <c r="E12" s="2">
        <v>23.3</v>
      </c>
      <c r="F12" s="2">
        <v>52.9</v>
      </c>
      <c r="G12" s="2">
        <v>79</v>
      </c>
      <c r="H12" s="2" t="s">
        <v>542</v>
      </c>
    </row>
    <row r="67" spans="10:10" x14ac:dyDescent="0.3">
      <c r="J67" s="1" t="s">
        <v>0</v>
      </c>
    </row>
  </sheetData>
  <mergeCells count="4">
    <mergeCell ref="A1:H1"/>
    <mergeCell ref="A2:H2"/>
    <mergeCell ref="A3:H3"/>
    <mergeCell ref="A4:H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23"/>
  <sheetViews>
    <sheetView workbookViewId="0">
      <selection activeCell="H8" sqref="H8"/>
    </sheetView>
  </sheetViews>
  <sheetFormatPr baseColWidth="10" defaultColWidth="8.77734375" defaultRowHeight="14.4" x14ac:dyDescent="0.3"/>
  <cols>
    <col min="1" max="1" width="10.6640625" style="12" customWidth="1"/>
    <col min="2" max="7" width="8.77734375" style="12"/>
    <col min="8" max="8" width="17.44140625" style="12" customWidth="1"/>
    <col min="9" max="16384" width="8.77734375" style="7"/>
  </cols>
  <sheetData>
    <row r="1" spans="1:8" x14ac:dyDescent="0.3">
      <c r="A1" s="26" t="s">
        <v>8</v>
      </c>
      <c r="B1" s="26"/>
      <c r="C1" s="26"/>
      <c r="D1" s="26"/>
      <c r="E1" s="26"/>
      <c r="F1" s="26"/>
      <c r="G1" s="26"/>
      <c r="H1" s="26"/>
    </row>
    <row r="2" spans="1:8" ht="15.6" x14ac:dyDescent="0.3">
      <c r="A2" s="27" t="s">
        <v>9</v>
      </c>
      <c r="B2" s="27"/>
      <c r="C2" s="27"/>
      <c r="D2" s="27"/>
      <c r="E2" s="27"/>
      <c r="F2" s="27"/>
      <c r="G2" s="27"/>
      <c r="H2" s="27"/>
    </row>
    <row r="3" spans="1:8" ht="21" x14ac:dyDescent="0.4">
      <c r="A3" s="32" t="s">
        <v>135</v>
      </c>
      <c r="B3" s="32"/>
      <c r="C3" s="32"/>
      <c r="D3" s="32"/>
      <c r="E3" s="32"/>
      <c r="F3" s="32"/>
      <c r="G3" s="32"/>
      <c r="H3" s="32"/>
    </row>
    <row r="4" spans="1:8" x14ac:dyDescent="0.3">
      <c r="A4" s="26" t="s">
        <v>136</v>
      </c>
      <c r="B4" s="26"/>
      <c r="C4" s="26"/>
      <c r="D4" s="26"/>
      <c r="E4" s="26"/>
      <c r="F4" s="26"/>
      <c r="G4" s="26"/>
      <c r="H4" s="26"/>
    </row>
    <row r="6" spans="1:8" ht="15" thickBot="1" x14ac:dyDescent="0.35">
      <c r="A6" s="8" t="s">
        <v>1</v>
      </c>
      <c r="B6" s="8" t="s">
        <v>7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12</v>
      </c>
    </row>
    <row r="7" spans="1:8" ht="15" thickTop="1" x14ac:dyDescent="0.3">
      <c r="A7" s="15" t="s">
        <v>14</v>
      </c>
      <c r="B7" s="11"/>
      <c r="C7" s="11"/>
      <c r="D7" s="11"/>
      <c r="E7" s="11"/>
      <c r="F7" s="11"/>
      <c r="G7" s="11"/>
      <c r="H7" s="11"/>
    </row>
    <row r="8" spans="1:8" x14ac:dyDescent="0.3">
      <c r="A8" s="12" t="s">
        <v>174</v>
      </c>
      <c r="B8" s="12" t="s">
        <v>175</v>
      </c>
      <c r="C8" s="12" t="s">
        <v>176</v>
      </c>
      <c r="D8" s="12" t="s">
        <v>177</v>
      </c>
      <c r="E8" s="12" t="s">
        <v>178</v>
      </c>
      <c r="F8" s="12" t="s">
        <v>179</v>
      </c>
      <c r="G8" s="12" t="s">
        <v>180</v>
      </c>
      <c r="H8" s="12" t="s">
        <v>181</v>
      </c>
    </row>
    <row r="63" spans="1:8" x14ac:dyDescent="0.3">
      <c r="A63" s="12" t="s">
        <v>122</v>
      </c>
      <c r="B63" s="12" t="s">
        <v>115</v>
      </c>
      <c r="C63" s="12" t="s">
        <v>116</v>
      </c>
      <c r="D63" s="12" t="s">
        <v>117</v>
      </c>
      <c r="E63" s="12" t="s">
        <v>118</v>
      </c>
      <c r="F63" s="12" t="s">
        <v>119</v>
      </c>
      <c r="G63" s="12" t="s">
        <v>120</v>
      </c>
      <c r="H63" s="12" t="s">
        <v>121</v>
      </c>
    </row>
    <row r="74" spans="1:8" x14ac:dyDescent="0.3">
      <c r="A74" s="13" t="s">
        <v>15</v>
      </c>
    </row>
    <row r="75" spans="1:8" x14ac:dyDescent="0.3">
      <c r="A75" s="12" t="s">
        <v>25</v>
      </c>
      <c r="B75" s="12" t="s">
        <v>28</v>
      </c>
      <c r="C75" s="12" t="s">
        <v>20</v>
      </c>
      <c r="D75" s="12" t="s">
        <v>22</v>
      </c>
      <c r="E75" s="12" t="s">
        <v>23</v>
      </c>
      <c r="F75" s="12" t="s">
        <v>18</v>
      </c>
      <c r="G75" s="12" t="s">
        <v>24</v>
      </c>
      <c r="H75" s="12" t="s">
        <v>26</v>
      </c>
    </row>
    <row r="76" spans="1:8" x14ac:dyDescent="0.3">
      <c r="A76" s="12" t="s">
        <v>35</v>
      </c>
      <c r="B76" s="12" t="s">
        <v>36</v>
      </c>
      <c r="C76" s="12" t="s">
        <v>30</v>
      </c>
      <c r="D76" s="12" t="s">
        <v>37</v>
      </c>
      <c r="E76" s="12" t="s">
        <v>38</v>
      </c>
      <c r="F76" s="12" t="s">
        <v>39</v>
      </c>
      <c r="G76" s="12" t="s">
        <v>40</v>
      </c>
      <c r="H76" s="12" t="s">
        <v>26</v>
      </c>
    </row>
    <row r="77" spans="1:8" x14ac:dyDescent="0.3">
      <c r="A77" s="12" t="s">
        <v>41</v>
      </c>
      <c r="B77" s="12" t="s">
        <v>36</v>
      </c>
      <c r="C77" s="12" t="s">
        <v>42</v>
      </c>
      <c r="D77" s="12" t="s">
        <v>43</v>
      </c>
      <c r="E77" s="12" t="s">
        <v>44</v>
      </c>
      <c r="F77" s="12" t="s">
        <v>45</v>
      </c>
      <c r="G77" s="12" t="s">
        <v>46</v>
      </c>
      <c r="H77" s="12" t="s">
        <v>47</v>
      </c>
    </row>
    <row r="78" spans="1:8" x14ac:dyDescent="0.3">
      <c r="A78" s="12" t="s">
        <v>59</v>
      </c>
      <c r="B78" s="12" t="s">
        <v>36</v>
      </c>
      <c r="C78" s="12" t="s">
        <v>60</v>
      </c>
      <c r="D78" s="12" t="s">
        <v>61</v>
      </c>
      <c r="E78" s="12" t="s">
        <v>62</v>
      </c>
      <c r="F78" s="12" t="s">
        <v>63</v>
      </c>
      <c r="G78" s="12" t="s">
        <v>50</v>
      </c>
      <c r="H78" s="12" t="s">
        <v>64</v>
      </c>
    </row>
    <row r="79" spans="1:8" x14ac:dyDescent="0.3">
      <c r="A79" s="12" t="s">
        <v>77</v>
      </c>
      <c r="B79" s="12" t="s">
        <v>71</v>
      </c>
      <c r="C79" s="12" t="s">
        <v>20</v>
      </c>
      <c r="D79" s="12" t="s">
        <v>78</v>
      </c>
      <c r="E79" s="12" t="s">
        <v>79</v>
      </c>
      <c r="F79" s="12" t="s">
        <v>39</v>
      </c>
      <c r="G79" s="12" t="s">
        <v>24</v>
      </c>
      <c r="H79" s="12" t="s">
        <v>26</v>
      </c>
    </row>
    <row r="123" spans="10:10" x14ac:dyDescent="0.3">
      <c r="J123" s="7" t="s">
        <v>0</v>
      </c>
    </row>
  </sheetData>
  <mergeCells count="4">
    <mergeCell ref="A1:H1"/>
    <mergeCell ref="A2:H2"/>
    <mergeCell ref="A3:H3"/>
    <mergeCell ref="A4:H4"/>
  </mergeCells>
  <pageMargins left="0.7" right="0.7" top="0.78740157499999996" bottom="0.78740157499999996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7"/>
  <sheetViews>
    <sheetView workbookViewId="0">
      <selection activeCell="I10" sqref="I10"/>
    </sheetView>
  </sheetViews>
  <sheetFormatPr baseColWidth="10" defaultColWidth="8.77734375" defaultRowHeight="14.4" x14ac:dyDescent="0.3"/>
  <cols>
    <col min="1" max="1" width="10.6640625" style="2" customWidth="1"/>
    <col min="2" max="7" width="8.77734375" style="2"/>
    <col min="8" max="8" width="17.44140625" style="2" customWidth="1"/>
    <col min="9" max="16384" width="8.77734375" style="1"/>
  </cols>
  <sheetData>
    <row r="1" spans="1:8" x14ac:dyDescent="0.3">
      <c r="A1" s="19" t="s">
        <v>8</v>
      </c>
      <c r="B1" s="19"/>
      <c r="C1" s="19"/>
      <c r="D1" s="19"/>
      <c r="E1" s="19"/>
      <c r="F1" s="19"/>
      <c r="G1" s="19"/>
      <c r="H1" s="19"/>
    </row>
    <row r="2" spans="1:8" ht="15.6" x14ac:dyDescent="0.3">
      <c r="A2" s="20" t="s">
        <v>9</v>
      </c>
      <c r="B2" s="20"/>
      <c r="C2" s="20"/>
      <c r="D2" s="20"/>
      <c r="E2" s="20"/>
      <c r="F2" s="20"/>
      <c r="G2" s="20"/>
      <c r="H2" s="20"/>
    </row>
    <row r="3" spans="1:8" ht="21" x14ac:dyDescent="0.4">
      <c r="A3" s="21" t="s">
        <v>551</v>
      </c>
      <c r="B3" s="21"/>
      <c r="C3" s="21"/>
      <c r="D3" s="21"/>
      <c r="E3" s="21"/>
      <c r="F3" s="21"/>
      <c r="G3" s="21"/>
      <c r="H3" s="21"/>
    </row>
    <row r="4" spans="1:8" x14ac:dyDescent="0.3">
      <c r="A4" s="19"/>
      <c r="B4" s="19"/>
      <c r="C4" s="19"/>
      <c r="D4" s="19"/>
      <c r="E4" s="19"/>
      <c r="F4" s="19"/>
      <c r="G4" s="19"/>
      <c r="H4" s="19"/>
    </row>
    <row r="6" spans="1:8" s="3" customFormat="1" ht="15" thickBot="1" x14ac:dyDescent="0.35">
      <c r="A6" s="4" t="s">
        <v>1</v>
      </c>
      <c r="B6" s="4" t="s">
        <v>7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12</v>
      </c>
    </row>
    <row r="7" spans="1:8" ht="15" thickTop="1" x14ac:dyDescent="0.3">
      <c r="A7" s="10" t="s">
        <v>14</v>
      </c>
      <c r="B7" s="11"/>
      <c r="C7" s="11"/>
      <c r="D7" s="11"/>
      <c r="E7" s="11"/>
      <c r="F7" s="11"/>
      <c r="G7" s="11"/>
      <c r="H7" s="11"/>
    </row>
    <row r="8" spans="1:8" x14ac:dyDescent="0.3">
      <c r="A8" s="12" t="s">
        <v>543</v>
      </c>
      <c r="B8" s="12" t="s">
        <v>544</v>
      </c>
      <c r="C8" s="12" t="s">
        <v>416</v>
      </c>
      <c r="D8" s="12" t="s">
        <v>545</v>
      </c>
      <c r="E8" s="12" t="s">
        <v>192</v>
      </c>
      <c r="F8" s="12" t="s">
        <v>546</v>
      </c>
      <c r="G8" s="12" t="s">
        <v>547</v>
      </c>
      <c r="H8" s="12" t="s">
        <v>548</v>
      </c>
    </row>
    <row r="9" spans="1:8" x14ac:dyDescent="0.3">
      <c r="A9" s="2" t="s">
        <v>549</v>
      </c>
      <c r="H9" s="2" t="s">
        <v>550</v>
      </c>
    </row>
    <row r="10" spans="1:8" s="7" customFormat="1" x14ac:dyDescent="0.3">
      <c r="A10" s="12" t="s">
        <v>299</v>
      </c>
      <c r="B10" s="12" t="s">
        <v>300</v>
      </c>
      <c r="C10" s="12" t="s">
        <v>301</v>
      </c>
      <c r="D10" s="12" t="s">
        <v>300</v>
      </c>
      <c r="E10" s="12" t="s">
        <v>300</v>
      </c>
      <c r="F10" s="12" t="s">
        <v>300</v>
      </c>
      <c r="G10" s="12" t="s">
        <v>300</v>
      </c>
      <c r="H10" s="12" t="s">
        <v>302</v>
      </c>
    </row>
    <row r="67" spans="10:10" x14ac:dyDescent="0.3">
      <c r="J67" s="1" t="s">
        <v>0</v>
      </c>
    </row>
  </sheetData>
  <mergeCells count="4">
    <mergeCell ref="A1:H1"/>
    <mergeCell ref="A2:H2"/>
    <mergeCell ref="A3:H3"/>
    <mergeCell ref="A4:H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A1F4E-8DAF-4EE8-996E-AC746A087973}">
  <dimension ref="A1:O29"/>
  <sheetViews>
    <sheetView workbookViewId="0">
      <selection sqref="A1:XFD1048576"/>
    </sheetView>
  </sheetViews>
  <sheetFormatPr baseColWidth="10" defaultRowHeight="14.4" x14ac:dyDescent="0.3"/>
  <cols>
    <col min="8" max="8" width="14.21875" bestFit="1" customWidth="1"/>
    <col min="9" max="9" width="13.6640625" bestFit="1" customWidth="1"/>
  </cols>
  <sheetData>
    <row r="1" spans="1:15" x14ac:dyDescent="0.3">
      <c r="A1" s="2" t="s">
        <v>1</v>
      </c>
      <c r="B1" s="2" t="s">
        <v>7</v>
      </c>
      <c r="C1" s="2" t="s">
        <v>2</v>
      </c>
      <c r="D1" s="2"/>
      <c r="E1" s="2" t="s">
        <v>3</v>
      </c>
      <c r="F1" s="2"/>
      <c r="G1" s="2" t="s">
        <v>4</v>
      </c>
      <c r="H1" s="2"/>
      <c r="I1" s="2" t="s">
        <v>5</v>
      </c>
      <c r="J1" s="2"/>
      <c r="K1" s="2" t="s">
        <v>6</v>
      </c>
      <c r="L1" s="2"/>
      <c r="M1" s="2"/>
      <c r="N1" s="2" t="s">
        <v>12</v>
      </c>
      <c r="O1" s="1" t="s">
        <v>552</v>
      </c>
    </row>
    <row r="2" spans="1:15" x14ac:dyDescent="0.3">
      <c r="A2" s="2" t="s">
        <v>128</v>
      </c>
      <c r="B2" s="2" t="s">
        <v>129</v>
      </c>
      <c r="C2" s="2" t="s">
        <v>130</v>
      </c>
      <c r="D2" s="2">
        <f>VALUE(C2)</f>
        <v>35.299999999999997</v>
      </c>
      <c r="E2" s="2" t="s">
        <v>131</v>
      </c>
      <c r="F2" s="2">
        <f>VALUE(E2)</f>
        <v>28.3</v>
      </c>
      <c r="G2" s="2" t="s">
        <v>132</v>
      </c>
      <c r="H2" s="2">
        <f>VALUE(G2)</f>
        <v>22.6</v>
      </c>
      <c r="I2" s="2" t="s">
        <v>126</v>
      </c>
      <c r="J2" s="2">
        <f>VALUE(I2)</f>
        <v>57.3</v>
      </c>
      <c r="K2" s="2" t="s">
        <v>133</v>
      </c>
      <c r="L2" s="2">
        <f>VALUE(K2)</f>
        <v>78</v>
      </c>
      <c r="M2" s="2"/>
      <c r="N2" s="2" t="s">
        <v>298</v>
      </c>
      <c r="O2" s="1" t="s">
        <v>134</v>
      </c>
    </row>
    <row r="3" spans="1:15" x14ac:dyDescent="0.3">
      <c r="A3" s="2" t="s">
        <v>148</v>
      </c>
      <c r="B3" s="2" t="s">
        <v>149</v>
      </c>
      <c r="C3" s="2" t="s">
        <v>150</v>
      </c>
      <c r="D3" s="2">
        <f t="shared" ref="D3:D14" si="0">VALUE(C3)</f>
        <v>39</v>
      </c>
      <c r="E3" s="2" t="s">
        <v>151</v>
      </c>
      <c r="F3" s="2">
        <f t="shared" ref="F3:F14" si="1">VALUE(E3)</f>
        <v>30.2</v>
      </c>
      <c r="G3" s="2" t="s">
        <v>152</v>
      </c>
      <c r="H3" s="2">
        <f t="shared" ref="H3:H14" si="2">VALUE(G3)</f>
        <v>23.2</v>
      </c>
      <c r="I3" s="2" t="s">
        <v>153</v>
      </c>
      <c r="J3" s="2">
        <f t="shared" ref="J3:J14" si="3">VALUE(I3)</f>
        <v>57.6</v>
      </c>
      <c r="K3" s="2" t="s">
        <v>133</v>
      </c>
      <c r="L3" s="2">
        <f t="shared" ref="L3:L14" si="4">VALUE(K3)</f>
        <v>78</v>
      </c>
      <c r="M3" s="2"/>
      <c r="N3" s="2" t="s">
        <v>298</v>
      </c>
      <c r="O3" s="1" t="s">
        <v>134</v>
      </c>
    </row>
    <row r="4" spans="1:15" x14ac:dyDescent="0.3">
      <c r="A4" s="2" t="s">
        <v>154</v>
      </c>
      <c r="B4" s="2" t="s">
        <v>155</v>
      </c>
      <c r="C4" s="2" t="s">
        <v>116</v>
      </c>
      <c r="D4" s="2">
        <f t="shared" si="0"/>
        <v>34.200000000000003</v>
      </c>
      <c r="E4" s="2" t="s">
        <v>156</v>
      </c>
      <c r="F4" s="2">
        <f t="shared" si="1"/>
        <v>29.2</v>
      </c>
      <c r="G4" s="2" t="s">
        <v>157</v>
      </c>
      <c r="H4" s="2">
        <f t="shared" si="2"/>
        <v>24.4</v>
      </c>
      <c r="I4" s="2" t="s">
        <v>119</v>
      </c>
      <c r="J4" s="2">
        <f t="shared" si="3"/>
        <v>56.8</v>
      </c>
      <c r="K4" s="2" t="s">
        <v>158</v>
      </c>
      <c r="L4" s="2">
        <f t="shared" si="4"/>
        <v>75.400000000000006</v>
      </c>
      <c r="M4" s="2"/>
      <c r="N4" s="2" t="s">
        <v>298</v>
      </c>
      <c r="O4" s="1" t="s">
        <v>134</v>
      </c>
    </row>
    <row r="5" spans="1:15" x14ac:dyDescent="0.3">
      <c r="A5" s="2" t="s">
        <v>182</v>
      </c>
      <c r="B5" s="2" t="s">
        <v>183</v>
      </c>
      <c r="C5" s="2" t="s">
        <v>184</v>
      </c>
      <c r="D5" s="2">
        <f t="shared" si="0"/>
        <v>36.299999999999997</v>
      </c>
      <c r="E5" s="2" t="s">
        <v>185</v>
      </c>
      <c r="F5" s="2">
        <f t="shared" si="1"/>
        <v>29.6</v>
      </c>
      <c r="G5" s="2" t="s">
        <v>186</v>
      </c>
      <c r="H5" s="2">
        <f t="shared" si="2"/>
        <v>23.1</v>
      </c>
      <c r="I5" s="2" t="s">
        <v>187</v>
      </c>
      <c r="J5" s="2">
        <f t="shared" si="3"/>
        <v>57.2</v>
      </c>
      <c r="K5" s="2" t="s">
        <v>188</v>
      </c>
      <c r="L5" s="2">
        <f t="shared" si="4"/>
        <v>77.900000000000006</v>
      </c>
      <c r="M5" s="2"/>
      <c r="N5" s="2" t="s">
        <v>298</v>
      </c>
      <c r="O5" s="1" t="s">
        <v>134</v>
      </c>
    </row>
    <row r="6" spans="1:15" x14ac:dyDescent="0.3">
      <c r="A6" s="2" t="s">
        <v>189</v>
      </c>
      <c r="B6" s="2" t="s">
        <v>190</v>
      </c>
      <c r="C6" s="2" t="s">
        <v>191</v>
      </c>
      <c r="D6" s="2">
        <f t="shared" si="0"/>
        <v>37.200000000000003</v>
      </c>
      <c r="E6" s="2" t="s">
        <v>185</v>
      </c>
      <c r="F6" s="2">
        <f t="shared" si="1"/>
        <v>29.6</v>
      </c>
      <c r="G6" s="2" t="s">
        <v>192</v>
      </c>
      <c r="H6" s="2">
        <f t="shared" si="2"/>
        <v>23.5</v>
      </c>
      <c r="I6" s="2" t="s">
        <v>193</v>
      </c>
      <c r="J6" s="2">
        <f t="shared" si="3"/>
        <v>57.7</v>
      </c>
      <c r="K6" s="2" t="s">
        <v>93</v>
      </c>
      <c r="L6" s="2">
        <f t="shared" si="4"/>
        <v>78.2</v>
      </c>
      <c r="M6" s="2"/>
      <c r="N6" s="2" t="s">
        <v>298</v>
      </c>
      <c r="O6" s="1" t="s">
        <v>134</v>
      </c>
    </row>
    <row r="7" spans="1:15" x14ac:dyDescent="0.3">
      <c r="A7" s="2" t="s">
        <v>203</v>
      </c>
      <c r="B7" s="2" t="s">
        <v>204</v>
      </c>
      <c r="C7" s="2" t="s">
        <v>83</v>
      </c>
      <c r="D7" s="2">
        <f t="shared" si="0"/>
        <v>37.5</v>
      </c>
      <c r="E7" s="2" t="s">
        <v>205</v>
      </c>
      <c r="F7" s="2">
        <f t="shared" si="1"/>
        <v>29.3</v>
      </c>
      <c r="G7" s="2" t="s">
        <v>206</v>
      </c>
      <c r="H7" s="2">
        <f t="shared" si="2"/>
        <v>24.3</v>
      </c>
      <c r="I7" s="2" t="s">
        <v>86</v>
      </c>
      <c r="J7" s="2">
        <f t="shared" si="3"/>
        <v>59.4</v>
      </c>
      <c r="K7" s="2" t="s">
        <v>207</v>
      </c>
      <c r="L7" s="2">
        <f t="shared" si="4"/>
        <v>77.5</v>
      </c>
      <c r="M7" s="2"/>
      <c r="N7" s="2" t="s">
        <v>298</v>
      </c>
      <c r="O7" s="1" t="s">
        <v>134</v>
      </c>
    </row>
    <row r="8" spans="1:15" x14ac:dyDescent="0.3">
      <c r="A8" s="2" t="s">
        <v>225</v>
      </c>
      <c r="B8" s="2" t="s">
        <v>226</v>
      </c>
      <c r="C8" s="2" t="s">
        <v>227</v>
      </c>
      <c r="D8" s="2">
        <f t="shared" si="0"/>
        <v>38.200000000000003</v>
      </c>
      <c r="E8" s="2" t="s">
        <v>111</v>
      </c>
      <c r="F8" s="2">
        <f t="shared" si="1"/>
        <v>29.7</v>
      </c>
      <c r="G8" s="2" t="s">
        <v>201</v>
      </c>
      <c r="H8" s="2">
        <f t="shared" si="2"/>
        <v>23</v>
      </c>
      <c r="I8" s="2" t="s">
        <v>228</v>
      </c>
      <c r="J8" s="2">
        <f t="shared" si="3"/>
        <v>53.6</v>
      </c>
      <c r="K8" s="2" t="s">
        <v>229</v>
      </c>
      <c r="L8" s="2">
        <f t="shared" si="4"/>
        <v>75.099999999999994</v>
      </c>
      <c r="M8" s="2"/>
      <c r="N8" s="2" t="s">
        <v>298</v>
      </c>
      <c r="O8" s="1" t="s">
        <v>134</v>
      </c>
    </row>
    <row r="9" spans="1:15" x14ac:dyDescent="0.3">
      <c r="A9" s="2" t="s">
        <v>267</v>
      </c>
      <c r="B9" s="2" t="s">
        <v>268</v>
      </c>
      <c r="C9" s="2" t="s">
        <v>210</v>
      </c>
      <c r="D9" s="2">
        <f t="shared" si="0"/>
        <v>37.1</v>
      </c>
      <c r="E9" s="2" t="s">
        <v>269</v>
      </c>
      <c r="F9" s="2">
        <f t="shared" si="1"/>
        <v>30.3</v>
      </c>
      <c r="G9" s="2" t="s">
        <v>233</v>
      </c>
      <c r="H9" s="2">
        <f t="shared" si="2"/>
        <v>22.8</v>
      </c>
      <c r="I9" s="2" t="s">
        <v>147</v>
      </c>
      <c r="J9" s="2">
        <f t="shared" si="3"/>
        <v>57.4</v>
      </c>
      <c r="K9" s="2" t="s">
        <v>246</v>
      </c>
      <c r="L9" s="2">
        <f t="shared" si="4"/>
        <v>79.5</v>
      </c>
      <c r="M9" s="2"/>
      <c r="N9" s="2" t="s">
        <v>298</v>
      </c>
      <c r="O9" s="1" t="s">
        <v>134</v>
      </c>
    </row>
    <row r="10" spans="1:15" x14ac:dyDescent="0.3">
      <c r="A10" s="2" t="s">
        <v>270</v>
      </c>
      <c r="B10" s="2" t="s">
        <v>271</v>
      </c>
      <c r="C10" s="2" t="s">
        <v>96</v>
      </c>
      <c r="D10" s="2">
        <f t="shared" si="0"/>
        <v>36.6</v>
      </c>
      <c r="E10" s="2" t="s">
        <v>146</v>
      </c>
      <c r="F10" s="2">
        <f t="shared" si="1"/>
        <v>28.8</v>
      </c>
      <c r="G10" s="2" t="s">
        <v>132</v>
      </c>
      <c r="H10" s="2">
        <f t="shared" si="2"/>
        <v>22.6</v>
      </c>
      <c r="I10" s="2" t="s">
        <v>272</v>
      </c>
      <c r="J10" s="2">
        <f t="shared" si="3"/>
        <v>58.3</v>
      </c>
      <c r="K10" s="2" t="s">
        <v>127</v>
      </c>
      <c r="L10" s="2">
        <f t="shared" si="4"/>
        <v>79</v>
      </c>
      <c r="M10" s="2"/>
      <c r="N10" s="2" t="s">
        <v>298</v>
      </c>
      <c r="O10" s="1" t="s">
        <v>134</v>
      </c>
    </row>
    <row r="11" spans="1:15" x14ac:dyDescent="0.3">
      <c r="A11" s="2" t="s">
        <v>273</v>
      </c>
      <c r="B11" s="2" t="s">
        <v>274</v>
      </c>
      <c r="C11" s="2" t="s">
        <v>275</v>
      </c>
      <c r="D11" s="2">
        <f t="shared" si="0"/>
        <v>38.5</v>
      </c>
      <c r="E11" s="2" t="s">
        <v>111</v>
      </c>
      <c r="F11" s="2">
        <f t="shared" si="1"/>
        <v>29.7</v>
      </c>
      <c r="G11" s="2" t="s">
        <v>233</v>
      </c>
      <c r="H11" s="2">
        <f t="shared" si="2"/>
        <v>22.8</v>
      </c>
      <c r="I11" s="2" t="s">
        <v>224</v>
      </c>
      <c r="J11" s="2">
        <f t="shared" si="3"/>
        <v>58</v>
      </c>
      <c r="K11" s="2" t="s">
        <v>276</v>
      </c>
      <c r="L11" s="2">
        <f t="shared" si="4"/>
        <v>80.3</v>
      </c>
      <c r="M11" s="2"/>
      <c r="N11" s="2" t="s">
        <v>298</v>
      </c>
      <c r="O11" s="1" t="s">
        <v>134</v>
      </c>
    </row>
    <row r="12" spans="1:15" x14ac:dyDescent="0.3">
      <c r="A12" s="2" t="s">
        <v>286</v>
      </c>
      <c r="B12" s="2" t="s">
        <v>287</v>
      </c>
      <c r="C12" s="2" t="s">
        <v>288</v>
      </c>
      <c r="D12" s="2">
        <f t="shared" si="0"/>
        <v>38</v>
      </c>
      <c r="E12" s="2" t="s">
        <v>232</v>
      </c>
      <c r="F12" s="2">
        <f t="shared" si="1"/>
        <v>29.9</v>
      </c>
      <c r="G12" s="2" t="s">
        <v>233</v>
      </c>
      <c r="H12" s="2">
        <f t="shared" si="2"/>
        <v>22.8</v>
      </c>
      <c r="I12" s="2" t="s">
        <v>113</v>
      </c>
      <c r="J12" s="2">
        <f t="shared" si="3"/>
        <v>58.2</v>
      </c>
      <c r="K12" s="2" t="s">
        <v>289</v>
      </c>
      <c r="L12" s="2">
        <f t="shared" si="4"/>
        <v>78.400000000000006</v>
      </c>
      <c r="M12" s="2"/>
      <c r="N12" s="2" t="s">
        <v>298</v>
      </c>
      <c r="O12" s="1" t="s">
        <v>134</v>
      </c>
    </row>
    <row r="13" spans="1:15" x14ac:dyDescent="0.3">
      <c r="A13" s="2" t="s">
        <v>296</v>
      </c>
      <c r="B13" s="2" t="s">
        <v>297</v>
      </c>
      <c r="C13" s="2" t="s">
        <v>103</v>
      </c>
      <c r="D13" s="2">
        <f t="shared" si="0"/>
        <v>36.4</v>
      </c>
      <c r="E13" s="2" t="s">
        <v>140</v>
      </c>
      <c r="F13" s="2">
        <f t="shared" si="1"/>
        <v>29.8</v>
      </c>
      <c r="G13" s="2" t="s">
        <v>91</v>
      </c>
      <c r="H13" s="2">
        <f t="shared" si="2"/>
        <v>24</v>
      </c>
      <c r="I13" s="2" t="s">
        <v>245</v>
      </c>
      <c r="J13" s="2">
        <f t="shared" si="3"/>
        <v>57.8</v>
      </c>
      <c r="K13" s="2" t="s">
        <v>100</v>
      </c>
      <c r="L13" s="2">
        <f t="shared" si="4"/>
        <v>77.599999999999994</v>
      </c>
      <c r="M13" s="2"/>
      <c r="N13" s="2" t="s">
        <v>298</v>
      </c>
      <c r="O13" s="1" t="s">
        <v>134</v>
      </c>
    </row>
    <row r="14" spans="1:15" x14ac:dyDescent="0.3">
      <c r="A14" s="2" t="s">
        <v>283</v>
      </c>
      <c r="B14" s="2" t="s">
        <v>284</v>
      </c>
      <c r="C14" s="2" t="s">
        <v>125</v>
      </c>
      <c r="D14" s="2">
        <f t="shared" si="0"/>
        <v>37.4</v>
      </c>
      <c r="E14" s="2" t="s">
        <v>156</v>
      </c>
      <c r="F14" s="2">
        <f t="shared" si="1"/>
        <v>29.2</v>
      </c>
      <c r="G14" s="2" t="s">
        <v>285</v>
      </c>
      <c r="H14" s="2">
        <f t="shared" si="2"/>
        <v>23.8</v>
      </c>
      <c r="I14" s="2" t="s">
        <v>172</v>
      </c>
      <c r="J14" s="2">
        <f t="shared" si="3"/>
        <v>56.1</v>
      </c>
      <c r="K14" s="2" t="s">
        <v>127</v>
      </c>
      <c r="L14" s="2">
        <f t="shared" si="4"/>
        <v>79</v>
      </c>
      <c r="M14" s="2"/>
      <c r="N14" s="2" t="s">
        <v>474</v>
      </c>
      <c r="O14" s="1" t="s">
        <v>134</v>
      </c>
    </row>
    <row r="15" spans="1:15" x14ac:dyDescent="0.3">
      <c r="C15" s="33" t="s">
        <v>553</v>
      </c>
      <c r="D15">
        <f>AVERAGE(D2:D14)</f>
        <v>37.053846153846152</v>
      </c>
      <c r="F15">
        <f>AVERAGE(F2:F14)</f>
        <v>29.507692307692306</v>
      </c>
      <c r="H15">
        <f>AVERAGE(H2:H14)</f>
        <v>23.300000000000004</v>
      </c>
      <c r="J15">
        <f>AVERAGE(J2:J14)</f>
        <v>57.338461538461537</v>
      </c>
      <c r="L15">
        <f>AVERAGE(L2:L14)</f>
        <v>77.992307692307691</v>
      </c>
    </row>
    <row r="16" spans="1:15" x14ac:dyDescent="0.3">
      <c r="C16" s="33" t="s">
        <v>554</v>
      </c>
      <c r="D16" s="34">
        <f>MAX(D2:D14)</f>
        <v>39</v>
      </c>
      <c r="F16" s="34">
        <f>MAX(F2:F14)</f>
        <v>30.3</v>
      </c>
      <c r="H16" s="34">
        <f>MAX(H2:H14)</f>
        <v>24.4</v>
      </c>
      <c r="J16" s="34">
        <f>MAX(J2:J14)</f>
        <v>59.4</v>
      </c>
      <c r="L16" s="34">
        <f>MAX(L2:L14)</f>
        <v>80.3</v>
      </c>
    </row>
    <row r="17" spans="3:12" x14ac:dyDescent="0.3">
      <c r="C17" s="33" t="s">
        <v>555</v>
      </c>
      <c r="D17">
        <f>MIN(D2:D14)</f>
        <v>34.200000000000003</v>
      </c>
      <c r="F17">
        <f>MIN(F2:F14)</f>
        <v>28.3</v>
      </c>
      <c r="H17">
        <f>MIN(H2:H14)</f>
        <v>22.6</v>
      </c>
      <c r="J17">
        <f>MIN(J2:J14)</f>
        <v>53.6</v>
      </c>
      <c r="L17">
        <f>MIN(L2:L14)</f>
        <v>75.099999999999994</v>
      </c>
    </row>
    <row r="18" spans="3:12" x14ac:dyDescent="0.3">
      <c r="C18" s="33" t="s">
        <v>556</v>
      </c>
      <c r="D18">
        <f>STDEV(D2:D14)</f>
        <v>1.3182155770936361</v>
      </c>
      <c r="F18">
        <f>STDEV(F2:F14)</f>
        <v>0.54994172185414081</v>
      </c>
      <c r="H18">
        <f>STDEV(H2:H14)</f>
        <v>0.63639610306789229</v>
      </c>
      <c r="J18">
        <f>STDEV(J2:J14)</f>
        <v>1.3720656334753456</v>
      </c>
      <c r="L18">
        <f>STDEV(L2:L14)</f>
        <v>1.4528486606557585</v>
      </c>
    </row>
    <row r="23" spans="3:12" x14ac:dyDescent="0.3">
      <c r="F23" t="s">
        <v>557</v>
      </c>
    </row>
    <row r="24" spans="3:12" x14ac:dyDescent="0.3">
      <c r="F24" s="1" t="s">
        <v>558</v>
      </c>
      <c r="G24" s="1" t="s">
        <v>559</v>
      </c>
      <c r="H24" s="1" t="s">
        <v>560</v>
      </c>
      <c r="I24" s="1" t="s">
        <v>561</v>
      </c>
    </row>
    <row r="25" spans="3:12" x14ac:dyDescent="0.3">
      <c r="F25" s="3" t="s">
        <v>2</v>
      </c>
      <c r="G25" s="1">
        <v>37</v>
      </c>
      <c r="H25" s="1">
        <v>1.3</v>
      </c>
      <c r="I25" s="3">
        <f>G25+H25</f>
        <v>38.299999999999997</v>
      </c>
    </row>
    <row r="26" spans="3:12" x14ac:dyDescent="0.3">
      <c r="F26" s="3" t="s">
        <v>3</v>
      </c>
      <c r="G26" s="1">
        <v>29.5</v>
      </c>
      <c r="H26" s="1">
        <v>0.6</v>
      </c>
      <c r="I26" s="3">
        <f t="shared" ref="I26:I29" si="5">G26+H26</f>
        <v>30.1</v>
      </c>
    </row>
    <row r="27" spans="3:12" x14ac:dyDescent="0.3">
      <c r="F27" s="3" t="s">
        <v>4</v>
      </c>
      <c r="G27" s="1">
        <v>23.5</v>
      </c>
      <c r="H27" s="1">
        <v>0.6</v>
      </c>
      <c r="I27" s="3">
        <f t="shared" si="5"/>
        <v>24.1</v>
      </c>
    </row>
    <row r="28" spans="3:12" x14ac:dyDescent="0.3">
      <c r="F28" s="3" t="s">
        <v>5</v>
      </c>
      <c r="G28" s="1">
        <v>57.4</v>
      </c>
      <c r="H28" s="1">
        <v>1.4</v>
      </c>
      <c r="I28" s="3">
        <f t="shared" si="5"/>
        <v>58.8</v>
      </c>
    </row>
    <row r="29" spans="3:12" x14ac:dyDescent="0.3">
      <c r="F29" s="3" t="s">
        <v>6</v>
      </c>
      <c r="G29" s="1">
        <v>78</v>
      </c>
      <c r="H29" s="1">
        <v>1.5</v>
      </c>
      <c r="I29" s="3">
        <f t="shared" si="5"/>
        <v>79.5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2026-03 SAC record</vt:lpstr>
      <vt:lpstr>control drawing</vt:lpstr>
      <vt:lpstr>Remington New - Old Army</vt:lpstr>
      <vt:lpstr>Remington New - Old Navy</vt:lpstr>
      <vt:lpstr>Rogers &amp; Spencer</vt:lpstr>
      <vt:lpstr>Colt M 1851</vt:lpstr>
      <vt:lpstr>Eli Whitney Navy</vt:lpstr>
      <vt:lpstr>Adams</vt:lpstr>
      <vt:lpstr>Remington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2026-08-09T12:43:41Z</dcterms:modified>
</cp:coreProperties>
</file>